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mbarek\Desktop\"/>
    </mc:Choice>
  </mc:AlternateContent>
  <xr:revisionPtr revIDLastSave="0" documentId="8_{40A1EAA4-CB3C-4E7F-BF61-939603AA9C73}" xr6:coauthVersionLast="47" xr6:coauthVersionMax="47" xr10:uidLastSave="{00000000-0000-0000-0000-000000000000}"/>
  <bookViews>
    <workbookView xWindow="-120" yWindow="-120" windowWidth="25440" windowHeight="15390" tabRatio="608" xr2:uid="{00000000-000D-0000-FFFF-FFFF00000000}"/>
  </bookViews>
  <sheets>
    <sheet name="Notice" sheetId="24" r:id="rId1"/>
    <sheet name="Feuille de route" sheetId="13" r:id="rId2"/>
    <sheet name="Intervenants" sheetId="20" r:id="rId3"/>
    <sheet name="Prévisionnel" sheetId="22" r:id="rId4"/>
    <sheet name="Réalisé" sheetId="28" r:id="rId5"/>
  </sheets>
  <definedNames>
    <definedName name="_xlnm.Print_Titles" localSheetId="1">'Feuille de route'!$A:$B,'Feuille de route'!$1:$6</definedName>
    <definedName name="Liste_intervenants">Intervenants!$A$3:$A$14</definedName>
    <definedName name="Liste_intervenants_prev">Intervenants!$A$3:$A$14</definedName>
    <definedName name="Liste_intervenants_prév">Intervenants!$A$3:$A$14</definedName>
    <definedName name="Liste_intervenants_real">Intervenants!$J$3:$J$14</definedName>
    <definedName name="Listeintervenantsbis">Intervenants!$J$3:$J$14</definedName>
    <definedName name="_xlnm.Print_Area" localSheetId="1">'Feuille de route'!$A$1:$J$81</definedName>
    <definedName name="_xlnm.Print_Area" localSheetId="2">Intervenants!$A$1:$O$16</definedName>
    <definedName name="_xlnm.Print_Area" localSheetId="0">Notice!$A$1:$A$77</definedName>
    <definedName name="_xlnm.Print_Area" localSheetId="3">Prévisionnel!$A$1:$AA$10</definedName>
    <definedName name="_xlnm.Print_Area" localSheetId="4">Réalisé!$A$1:$N$10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13" l="1"/>
  <c r="H32" i="13"/>
  <c r="H25" i="13"/>
  <c r="H18" i="13"/>
  <c r="H11" i="13"/>
  <c r="N8" i="28"/>
  <c r="N7" i="28"/>
  <c r="N6" i="28"/>
  <c r="N5" i="28"/>
  <c r="N4" i="28"/>
  <c r="H62" i="13" l="1"/>
  <c r="E62" i="13"/>
  <c r="M3" i="20"/>
  <c r="D14" i="20" l="1"/>
  <c r="D13" i="20"/>
  <c r="D12" i="20"/>
  <c r="D11" i="20"/>
  <c r="D10" i="20"/>
  <c r="D9" i="20"/>
  <c r="D8" i="20"/>
  <c r="D7" i="20"/>
  <c r="D6" i="20"/>
  <c r="D5" i="20"/>
  <c r="D4" i="20"/>
  <c r="D3" i="20"/>
  <c r="M4" i="20"/>
  <c r="M5" i="20"/>
  <c r="M6" i="20"/>
  <c r="M7" i="20"/>
  <c r="M8" i="20"/>
  <c r="M9" i="20"/>
  <c r="M10" i="20"/>
  <c r="M11" i="20"/>
  <c r="M12" i="20"/>
  <c r="M13" i="20"/>
  <c r="M14" i="20"/>
  <c r="N14" i="20" l="1"/>
  <c r="N13" i="20"/>
  <c r="N12" i="20"/>
  <c r="N11" i="20"/>
  <c r="N10" i="20"/>
  <c r="N9" i="20"/>
  <c r="N8" i="20"/>
  <c r="N7" i="20"/>
  <c r="N6" i="20"/>
  <c r="N5" i="20"/>
  <c r="N4" i="20"/>
  <c r="AA8" i="22" l="1"/>
  <c r="Z8" i="22"/>
  <c r="AA7" i="22"/>
  <c r="Z7" i="22"/>
  <c r="AA6" i="22"/>
  <c r="Z6" i="22"/>
  <c r="AA5" i="22"/>
  <c r="AA4" i="22"/>
  <c r="Z4" i="22"/>
  <c r="D39" i="13" l="1"/>
  <c r="D32" i="13"/>
  <c r="Z5" i="22"/>
  <c r="D18" i="13" s="1"/>
  <c r="D11" i="13"/>
  <c r="D62" i="13"/>
  <c r="P10" i="20"/>
  <c r="P4" i="20"/>
  <c r="P3" i="20"/>
  <c r="P14" i="20"/>
  <c r="P13" i="20"/>
  <c r="P12" i="20"/>
  <c r="P11" i="20"/>
  <c r="P9" i="20"/>
  <c r="P8" i="20"/>
  <c r="P7" i="20"/>
  <c r="P6" i="20"/>
  <c r="P5" i="20"/>
  <c r="G14" i="20"/>
  <c r="G13" i="20"/>
  <c r="G12" i="20"/>
  <c r="G11" i="20"/>
  <c r="G10" i="20"/>
  <c r="G9" i="20"/>
  <c r="G8" i="20"/>
  <c r="G7" i="20"/>
  <c r="G6" i="20"/>
  <c r="G5" i="20"/>
  <c r="G4" i="20"/>
  <c r="G3" i="20"/>
  <c r="D25" i="13"/>
  <c r="Z10" i="22" l="1"/>
  <c r="D47" i="13"/>
  <c r="E18" i="13" l="1"/>
  <c r="B2" i="28"/>
  <c r="V2" i="22"/>
  <c r="X2" i="22"/>
  <c r="M2" i="28"/>
  <c r="L2" i="28"/>
  <c r="K2" i="28"/>
  <c r="J2" i="28"/>
  <c r="J11" i="28" s="1"/>
  <c r="O11" i="20" s="1"/>
  <c r="T2" i="22"/>
  <c r="U11" i="22" s="1"/>
  <c r="R2" i="22"/>
  <c r="S11" i="22" s="1"/>
  <c r="P2" i="22"/>
  <c r="I2" i="28"/>
  <c r="N2" i="22"/>
  <c r="H2" i="28"/>
  <c r="G2" i="28"/>
  <c r="L2" i="22"/>
  <c r="F2" i="28"/>
  <c r="E2" i="28"/>
  <c r="J2" i="22"/>
  <c r="D2" i="28"/>
  <c r="H2" i="22"/>
  <c r="I11" i="22" s="1"/>
  <c r="C2" i="28"/>
  <c r="F2" i="22"/>
  <c r="D2" i="22"/>
  <c r="B2" i="22"/>
  <c r="T10" i="22"/>
  <c r="E12" i="20" s="1"/>
  <c r="U10" i="22"/>
  <c r="H12" i="20" s="1"/>
  <c r="R10" i="22"/>
  <c r="E11" i="20" s="1"/>
  <c r="S10" i="22"/>
  <c r="H11" i="20" s="1"/>
  <c r="K10" i="28"/>
  <c r="J10" i="28"/>
  <c r="I10" i="22"/>
  <c r="H6" i="20" s="1"/>
  <c r="R11" i="22" l="1"/>
  <c r="F11" i="20" s="1"/>
  <c r="T11" i="22"/>
  <c r="F12" i="20" s="1"/>
  <c r="K11" i="28"/>
  <c r="O12" i="20" s="1"/>
  <c r="H47" i="13"/>
  <c r="X11" i="22"/>
  <c r="F14" i="20" s="1"/>
  <c r="I12" i="20"/>
  <c r="I11" i="20"/>
  <c r="I6" i="20"/>
  <c r="M10" i="28"/>
  <c r="M11" i="28" s="1"/>
  <c r="O14" i="20" s="1"/>
  <c r="L10" i="28"/>
  <c r="L11" i="28" s="1"/>
  <c r="O13" i="20" s="1"/>
  <c r="I10" i="28"/>
  <c r="I11" i="28" s="1"/>
  <c r="O10" i="20" s="1"/>
  <c r="H10" i="28"/>
  <c r="H11" i="28" s="1"/>
  <c r="O9" i="20" s="1"/>
  <c r="G10" i="28"/>
  <c r="G11" i="28" s="1"/>
  <c r="O8" i="20" s="1"/>
  <c r="F10" i="28"/>
  <c r="F11" i="28" s="1"/>
  <c r="O7" i="20" s="1"/>
  <c r="E10" i="28"/>
  <c r="E11" i="28" s="1"/>
  <c r="O6" i="20" s="1"/>
  <c r="D10" i="28"/>
  <c r="D11" i="28" s="1"/>
  <c r="O5" i="20" s="1"/>
  <c r="C10" i="28"/>
  <c r="C11" i="28" s="1"/>
  <c r="O4" i="20" s="1"/>
  <c r="B10" i="28"/>
  <c r="A8" i="28"/>
  <c r="A7" i="28"/>
  <c r="A6" i="28"/>
  <c r="A5" i="28"/>
  <c r="A4" i="28"/>
  <c r="D10" i="22"/>
  <c r="F10" i="22"/>
  <c r="E5" i="20" s="1"/>
  <c r="H10" i="22"/>
  <c r="E6" i="20" s="1"/>
  <c r="J10" i="22"/>
  <c r="E7" i="20" s="1"/>
  <c r="L10" i="22"/>
  <c r="E8" i="20" s="1"/>
  <c r="N10" i="22"/>
  <c r="P10" i="22"/>
  <c r="E10" i="20" s="1"/>
  <c r="V10" i="22"/>
  <c r="X10" i="22"/>
  <c r="E14" i="20" s="1"/>
  <c r="B11" i="28" l="1"/>
  <c r="O3" i="20" s="1"/>
  <c r="N3" i="20"/>
  <c r="N15" i="20" s="1"/>
  <c r="V11" i="22"/>
  <c r="F13" i="20" s="1"/>
  <c r="E13" i="20"/>
  <c r="P11" i="22"/>
  <c r="F10" i="20" s="1"/>
  <c r="F11" i="22"/>
  <c r="F5" i="20" s="1"/>
  <c r="L11" i="22"/>
  <c r="F8" i="20" s="1"/>
  <c r="H11" i="22"/>
  <c r="F6" i="20" s="1"/>
  <c r="J11" i="22"/>
  <c r="F7" i="20" s="1"/>
  <c r="N11" i="22"/>
  <c r="F9" i="20" s="1"/>
  <c r="E9" i="20"/>
  <c r="D11" i="22"/>
  <c r="F4" i="20" s="1"/>
  <c r="E4" i="20"/>
  <c r="N10" i="28"/>
  <c r="N17" i="20" l="1"/>
  <c r="A8" i="22"/>
  <c r="A7" i="22"/>
  <c r="A6" i="22"/>
  <c r="A5" i="22"/>
  <c r="A4" i="22"/>
  <c r="Y10" i="22" l="1"/>
  <c r="W10" i="22"/>
  <c r="B10" i="22"/>
  <c r="H13" i="20" l="1"/>
  <c r="W11" i="22"/>
  <c r="I13" i="20" s="1"/>
  <c r="H14" i="20"/>
  <c r="Y11" i="22"/>
  <c r="I14" i="20" s="1"/>
  <c r="B11" i="22"/>
  <c r="F3" i="20" s="1"/>
  <c r="E3" i="20"/>
  <c r="E15" i="20" s="1"/>
  <c r="E39" i="13"/>
  <c r="E11" i="13"/>
  <c r="E32" i="13"/>
  <c r="E25" i="13"/>
  <c r="K10" i="22"/>
  <c r="K11" i="22" s="1"/>
  <c r="O10" i="22"/>
  <c r="O11" i="22" s="1"/>
  <c r="Q10" i="22"/>
  <c r="Q11" i="22" s="1"/>
  <c r="M10" i="22"/>
  <c r="M11" i="22" s="1"/>
  <c r="E17" i="20" l="1"/>
  <c r="H10" i="20"/>
  <c r="I10" i="20"/>
  <c r="H9" i="20"/>
  <c r="I9" i="20"/>
  <c r="H8" i="20"/>
  <c r="I8" i="20"/>
  <c r="H7" i="20"/>
  <c r="I7" i="20"/>
  <c r="E47" i="13"/>
  <c r="H48" i="13" l="1"/>
  <c r="H49" i="13" s="1"/>
  <c r="H50" i="13" l="1"/>
  <c r="H67" i="13"/>
  <c r="G10" i="22"/>
  <c r="G11" i="22" s="1"/>
  <c r="E10" i="22"/>
  <c r="E11" i="22" s="1"/>
  <c r="I4" i="20" l="1"/>
  <c r="H4" i="20"/>
  <c r="H5" i="20"/>
  <c r="I5" i="20"/>
  <c r="C10" i="22"/>
  <c r="C11" i="22" l="1"/>
  <c r="H3" i="20"/>
  <c r="H15" i="20" s="1"/>
  <c r="AA10" i="22"/>
  <c r="I3" i="20" l="1"/>
  <c r="G17" i="20" s="1"/>
  <c r="E48" i="13" s="1"/>
  <c r="E49" i="13" s="1"/>
  <c r="D48" i="13"/>
  <c r="D49" i="13" s="1"/>
  <c r="E67" i="13" l="1"/>
  <c r="E50" i="13"/>
  <c r="E66" i="13" s="1"/>
  <c r="D67" i="13"/>
  <c r="D50" i="13"/>
  <c r="D66" i="13" s="1"/>
</calcChain>
</file>

<file path=xl/sharedStrings.xml><?xml version="1.0" encoding="utf-8"?>
<sst xmlns="http://schemas.openxmlformats.org/spreadsheetml/2006/main" count="183" uniqueCount="116">
  <si>
    <r>
      <rPr>
        <b/>
        <sz val="11"/>
        <color rgb="FF000000"/>
        <rFont val="Calibri"/>
        <family val="2"/>
        <scheme val="minor"/>
      </rPr>
      <t>Objet du document</t>
    </r>
    <r>
      <rPr>
        <sz val="11"/>
        <color rgb="FF000000"/>
        <rFont val="Calibri"/>
        <family val="2"/>
        <scheme val="minor"/>
      </rPr>
      <t xml:space="preserve"> : ce document est à compléter par le maître d'ouvrage.
Il compile les éléments techniques et financiers prévus et réels pour les missions susceptibles d'être éligibles aux aides de l'agence de l'eau Rhône Méditerranée Corse.
Ce document est rempli et déposé sur le portail de téléservice de aides de l'agence de l'eau lors de la demande d'aide puis lors de la demande de solde.</t>
    </r>
  </si>
  <si>
    <t>A LA DEMANDE D'AIDE</t>
  </si>
  <si>
    <t>1) Renseigner l'onglet "Feuille de route"</t>
  </si>
  <si>
    <t>- Nom du maître d'ouvrage, adresse, intitulé de l'opération et période de réalisation de l'opération</t>
  </si>
  <si>
    <r>
      <rPr>
        <u/>
        <sz val="11"/>
        <color rgb="FF000000"/>
        <rFont val="Calibri"/>
        <family val="2"/>
      </rPr>
      <t>Pour chaque mission</t>
    </r>
    <r>
      <rPr>
        <sz val="11"/>
        <color rgb="FF000000"/>
        <rFont val="Calibri"/>
        <family val="2"/>
      </rPr>
      <t xml:space="preserve"> concernée par la demande d'aide :</t>
    </r>
  </si>
  <si>
    <t>- Intitulé de la mission (colonne A)</t>
  </si>
  <si>
    <t>- Détail de la mission (colonne B)</t>
  </si>
  <si>
    <t>- Documents attendus attestant de la réalisation partielle ou totale de chaque mission (colonne C)</t>
  </si>
  <si>
    <t>NB1 : les documents attestant de la réalisation correspondent à des livrables de prestations type études (étude, CCTP) ou réalisations de travaux (PV de réception).</t>
  </si>
  <si>
    <t>NB2 : les documents autres attestant de l'organisation ou la participation à des réunions, des assemblées, … (de type CR de réunion, feuille d’émargement, …) sont conservés et mis à disposition de l'agence par le maître d’ouvrage si besoin.</t>
  </si>
  <si>
    <t>- Dépenses externes liées aux missions prévues</t>
  </si>
  <si>
    <t>&gt;&gt; dépenses spécifiques et prestations externes liées aux missions</t>
  </si>
  <si>
    <t>&gt;&gt; estimées sur devis et justifiées sur factures</t>
  </si>
  <si>
    <t>2) Renseigner l'onglet "Intervenants"</t>
  </si>
  <si>
    <t>Lister les personnes intervenant sur tout ou partie des missions présentées</t>
  </si>
  <si>
    <r>
      <rPr>
        <u/>
        <sz val="11"/>
        <color theme="1"/>
        <rFont val="Calibri"/>
        <family val="2"/>
      </rPr>
      <t>Pour chaque intervenant</t>
    </r>
    <r>
      <rPr>
        <sz val="11"/>
        <color theme="1"/>
        <rFont val="Calibri"/>
        <family val="2"/>
      </rPr>
      <t xml:space="preserve"> renseigner :</t>
    </r>
  </si>
  <si>
    <t>- Nom Prénom</t>
  </si>
  <si>
    <t>- Nombre de jours travaillés par an</t>
  </si>
  <si>
    <t>- Salaire brut chargé annuel (charges patronales et salariales)</t>
  </si>
  <si>
    <t>3) Renseigner l'onglet "Prévisionnel"</t>
  </si>
  <si>
    <t>Le libellé de la mission issu de la feuille "Feuille de route" s'incrémente automatiquement.</t>
  </si>
  <si>
    <r>
      <rPr>
        <u/>
        <sz val="11"/>
        <rFont val="Calibri"/>
        <family val="2"/>
        <scheme val="minor"/>
      </rPr>
      <t>Pour chaque mission</t>
    </r>
    <r>
      <rPr>
        <sz val="11"/>
        <rFont val="Calibri"/>
        <family val="2"/>
        <scheme val="minor"/>
      </rPr>
      <t>, renseigner tous les intervenants prévus et le nombre de jours affecté à la mission.</t>
    </r>
  </si>
  <si>
    <t>4) Déposer le fichier sur portail de téléservice des aides</t>
  </si>
  <si>
    <t>5) Une fois la version finale du fichier co-validée avec l'agence</t>
  </si>
  <si>
    <t>- dater et signer (+ cachet) à l'emplacement prévu en bas à gauche de la feuille</t>
  </si>
  <si>
    <t>A LA DEMANDE DE SOLDE</t>
  </si>
  <si>
    <t>- Numéro de convention de l'aide</t>
  </si>
  <si>
    <r>
      <t xml:space="preserve">Pour </t>
    </r>
    <r>
      <rPr>
        <u/>
        <sz val="11"/>
        <color rgb="FF000000"/>
        <rFont val="Calibri"/>
        <family val="2"/>
      </rPr>
      <t>chaque mission</t>
    </r>
    <r>
      <rPr>
        <sz val="11"/>
        <color rgb="FF000000"/>
        <rFont val="Calibri"/>
        <family val="2"/>
      </rPr>
      <t xml:space="preserve"> :</t>
    </r>
  </si>
  <si>
    <t>- Avancement des missions (colonne F)</t>
  </si>
  <si>
    <t>- Documents attestant de la réalisation des missions (colonne G)</t>
  </si>
  <si>
    <t>- Dépenses externes liées aux missions réalisées</t>
  </si>
  <si>
    <t>- Lister les personnes ayant intervenu sur tout ou partie des missions prévues.</t>
  </si>
  <si>
    <t>3) Compléter l'onglet "Réalisé"</t>
  </si>
  <si>
    <r>
      <rPr>
        <u/>
        <sz val="11"/>
        <rFont val="Calibri"/>
        <family val="2"/>
        <scheme val="minor"/>
      </rPr>
      <t>Pour chaque mission</t>
    </r>
    <r>
      <rPr>
        <sz val="11"/>
        <rFont val="Calibri"/>
        <family val="2"/>
        <scheme val="minor"/>
      </rPr>
      <t>, renseigner pour tous les intervenants, ayant participé le nombre de jours affecté à cette mission.</t>
    </r>
  </si>
  <si>
    <t>4) Déposer sur le portail de Téléservices des aides (onglet "Demande de versement")</t>
  </si>
  <si>
    <t>FEUILLE DE ROUTE</t>
  </si>
  <si>
    <t>DEMANDE D'AIDE</t>
  </si>
  <si>
    <t>DEMANDE DE SOLDE</t>
  </si>
  <si>
    <t>cases à compléter par le MO</t>
  </si>
  <si>
    <t>NOM DU BENEFICIAIRE</t>
  </si>
  <si>
    <t>cases à compléter par le MO à la demande de solde de l'aide</t>
  </si>
  <si>
    <t>cases réservées à l'agence</t>
  </si>
  <si>
    <t>ADRESSE DU BENEFICIAIRE</t>
  </si>
  <si>
    <t>INTITULE DE L'OPERATION</t>
  </si>
  <si>
    <t>NUMERO DE CONVENTION</t>
  </si>
  <si>
    <t>PERIODE</t>
  </si>
  <si>
    <t>DU JJ/MM/AAAA AU  JJ/MM/AAAA</t>
  </si>
  <si>
    <t>PREVISIONNEL</t>
  </si>
  <si>
    <t>REALISE</t>
  </si>
  <si>
    <t>MISSIONS</t>
  </si>
  <si>
    <t>Détails des missions</t>
  </si>
  <si>
    <t>Documents attendus</t>
  </si>
  <si>
    <t>NB jours prévus</t>
  </si>
  <si>
    <r>
      <t xml:space="preserve">NB jours </t>
    </r>
    <r>
      <rPr>
        <b/>
        <sz val="18"/>
        <rFont val="Calibri"/>
        <family val="2"/>
        <scheme val="minor"/>
      </rPr>
      <t>retenus agence</t>
    </r>
  </si>
  <si>
    <r>
      <t>Avancement</t>
    </r>
    <r>
      <rPr>
        <sz val="18"/>
        <color theme="1"/>
        <rFont val="Calibri"/>
        <family val="2"/>
        <scheme val="minor"/>
      </rPr>
      <t xml:space="preserve"> </t>
    </r>
    <r>
      <rPr>
        <b/>
        <sz val="18"/>
        <color theme="1"/>
        <rFont val="Calibri"/>
        <family val="2"/>
        <scheme val="minor"/>
      </rPr>
      <t>des missions</t>
    </r>
    <r>
      <rPr>
        <sz val="18"/>
        <color theme="1"/>
        <rFont val="Calibri"/>
        <family val="2"/>
        <scheme val="minor"/>
      </rPr>
      <t xml:space="preserve"> (réalisé, non réalisé, partiellement réalisé)</t>
    </r>
  </si>
  <si>
    <t>Documents attestant de la réalisation transmis et/ou Commentaires</t>
  </si>
  <si>
    <t>NB jours réalisés</t>
  </si>
  <si>
    <r>
      <t xml:space="preserve">Donnée à reporter </t>
    </r>
    <r>
      <rPr>
        <b/>
        <u/>
        <sz val="16"/>
        <color theme="1"/>
        <rFont val="Calibri"/>
        <family val="2"/>
        <scheme val="minor"/>
      </rPr>
      <t>obligatoirement</t>
    </r>
    <r>
      <rPr>
        <b/>
        <sz val="16"/>
        <color theme="1"/>
        <rFont val="Calibri"/>
        <family val="2"/>
        <scheme val="minor"/>
      </rPr>
      <t xml:space="preserve"> dans le formulaire de demande d'aides du portail agence</t>
    </r>
  </si>
  <si>
    <t>Nb de jours prévus</t>
  </si>
  <si>
    <t>Coût journalier moyen (arrondi)</t>
  </si>
  <si>
    <t>Montant présenté et ventilation par poste de dépenses</t>
  </si>
  <si>
    <t>Coûts salariaux totaux (arrondi)</t>
  </si>
  <si>
    <t>Frais environnés 30% (arrondi)</t>
  </si>
  <si>
    <t>DEPENSES EXTERNES LIEES AUX MISSIONS</t>
  </si>
  <si>
    <t>HT ou TTC (2)</t>
  </si>
  <si>
    <t>Montant (1)</t>
  </si>
  <si>
    <t>Retenu agence</t>
  </si>
  <si>
    <t>Intitulé / Fournisseur</t>
  </si>
  <si>
    <t>Date facture</t>
  </si>
  <si>
    <t>Date paiement (3)</t>
  </si>
  <si>
    <t>TOTAL (arrondi à l'euro)</t>
  </si>
  <si>
    <t>TOTAL</t>
  </si>
  <si>
    <t>(1) Lorsque le montant de la dépense n’est pas totalement imputable à l’opération aidée, seule la part relative à l’opération aidée doit être comptabilisée</t>
  </si>
  <si>
    <t>(2) En cas de non récupération de la TVA sur ces dépenses : fournir une attestation de récupération de la TVA</t>
  </si>
  <si>
    <t>(3) ou date de mandatement</t>
  </si>
  <si>
    <t>MONTANT TOTAL DES COUTS PREVISIONNELS
(= coûts salariaux totaux + frais environnés + dépenses externes)</t>
  </si>
  <si>
    <t>MONTANT TOTAL JUSTIFIE</t>
  </si>
  <si>
    <t>Validation de la demande d'aide :</t>
  </si>
  <si>
    <t>Pour le solde :</t>
  </si>
  <si>
    <t xml:space="preserve">Je soussigné, </t>
  </si>
  <si>
    <t>NOM Prénom et qualité</t>
  </si>
  <si>
    <t>certifie ces informations exactes sollicite la demande d'aide sur la période concernée joint ce document signé à la demande d'aide réalisée sur le portail des aides et s'engage à reporter les informations demandées.</t>
  </si>
  <si>
    <t>sollicite le versement du solde de l’aide sur la période concernée certifie que les paiements ont été effectués à l’appui des pièces justificatives correspondantes prévues par la nomenclature</t>
  </si>
  <si>
    <t>Fait à</t>
  </si>
  <si>
    <t>Nom et qualité du signataire</t>
  </si>
  <si>
    <t>Le</t>
  </si>
  <si>
    <t>Prévisionnel
Liste des personnes prévus sur tout ou partie des missions</t>
  </si>
  <si>
    <t>Réalisé
Liste des personnes ayant intervenu sur tout ou partie des missions</t>
  </si>
  <si>
    <t>NOM Prénom</t>
  </si>
  <si>
    <t>NB jours travaillés par an</t>
  </si>
  <si>
    <t>Salaire brut
chargé annuel</t>
  </si>
  <si>
    <t>Coût journalier</t>
  </si>
  <si>
    <t>Coûts salariaux prévus</t>
  </si>
  <si>
    <t>Coût journalier plafond agence (4)</t>
  </si>
  <si>
    <t>NB jours retenus agence</t>
  </si>
  <si>
    <t>Coûts salariaux retenus agence</t>
  </si>
  <si>
    <t>Coûts salariaux</t>
  </si>
  <si>
    <t>Coût journalier plafond agence</t>
  </si>
  <si>
    <t>Coût journalier moyen</t>
  </si>
  <si>
    <t>TEMPS PREVISIONNEL AGENT</t>
  </si>
  <si>
    <t>Missions</t>
  </si>
  <si>
    <t xml:space="preserve">NB jours prévus </t>
  </si>
  <si>
    <t>TOTAL NB JOURS</t>
  </si>
  <si>
    <t>TOTAL COUTS SALARIAUX</t>
  </si>
  <si>
    <t>TEMPS REALISE AGENT</t>
  </si>
  <si>
    <t>Signature Agence de l'eau RMC</t>
  </si>
  <si>
    <t>MONTANT TOTAL DES COUTS A JUSTIFIER
(= coûts salariaux totaux + dépenses externes)</t>
  </si>
  <si>
    <t>- déposer le document numérisé correspondant au format pdf via le portail des aides de l'agence de l'eau (pièce jointe intitulée "Feuille de route animation_VF")</t>
  </si>
  <si>
    <t>- une version Excel de la feuille de route avec la mention "Feuille de route_Solde"</t>
  </si>
  <si>
    <t>- redéposer le fichier final (format Excel) avec la mention "Feuille de route animation_VF" sur le portail de téléservice des aides</t>
  </si>
  <si>
    <t>Déposer le document numérisé correspondant au format excel via le portail des aides de l'agence de l'eau avec la mention "Feuille de route animation_V0"</t>
  </si>
  <si>
    <t>- imprimer la partie Demande d'aide de la feuille de route (colonnes A jusqu'à E) selon le format ci-dessous.</t>
  </si>
  <si>
    <t>- imprimer l'onglet feuille de route en intégralité selon le format ci-dessous.</t>
  </si>
  <si>
    <t>- déposer le document numérisé correspondant au format pdf via le portail des aides de l'agence de l'eau (pièce jointe intitulée "Feuille de route_VSolde")</t>
  </si>
  <si>
    <t xml:space="preserve">(4) Conditions générales de l'agence :  coût journalier plafonné à 423 €/j hors frais environnés représentant un coût total de 550 €/j (coûts salariaux et frais environnés compris) </t>
  </si>
  <si>
    <t>Feuille de route animation : notice d'utilisation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</si>
</sst>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0\ &quot;€&quot;;\-#,##0\ &quot;€&quot;"/>
    <numFmt numFmtId="44" formatCode="_-* #,##0.00\ &quot;€&quot;_-;\-* #,##0.00\ &quot;€&quot;_-;_-* &quot;-&quot;??\ &quot;€&quot;_-;_-@_-"/>
    <numFmt numFmtId="43" formatCode="_-* #,##0.00_-;\-* #,##0.00_-;_-* &quot;-&quot;??_-;_-@_-"/>
    <numFmt numFmtId="164" formatCode="_-* #,##0\ &quot;€&quot;_-;\-* #,##0\ &quot;€&quot;_-;_-* &quot;-&quot;??\ &quot;€&quot;_-;_-@_-"/>
    <numFmt numFmtId="165" formatCode="0&quot; jrs/an&quot;"/>
    <numFmt numFmtId="166" formatCode="#,##0&quot; jrs&quot;;\-#,##0&quot; jrs&quot;;&quot;&quot;;&quot;&quot;"/>
    <numFmt numFmtId="167" formatCode="#,##0&quot; €/jr&quot;;\-#,##0&quot; €/jr&quot;;&quot;&quot;;&quot;&quot;"/>
    <numFmt numFmtId="168" formatCode="0&quot; jrs&quot;;\-0,&quot;jrs&quot;;&quot;&quot;;&quot;&quot;"/>
    <numFmt numFmtId="169" formatCode="#,##0&quot; €&quot;;\-#,##0&quot; €&quot;;&quot;&quot;;&quot;&quot;"/>
    <numFmt numFmtId="170" formatCode="0&quot; €/jr&quot;;\-0&quot; €/jr&quot;;&quot;&quot;;&quot;&quot;"/>
    <numFmt numFmtId="171" formatCode="#,##0;\-#,##0;&quot;&quot;;&quot;&quot;"/>
  </numFmts>
  <fonts count="42"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2"/>
      <color theme="1"/>
      <name val="Calibri"/>
      <family val="2"/>
      <scheme val="minor"/>
    </font>
    <font>
      <b/>
      <sz val="11"/>
      <name val="Calibri"/>
      <family val="2"/>
      <scheme val="minor"/>
    </font>
    <font>
      <b/>
      <sz val="14"/>
      <color theme="1"/>
      <name val="Calibri"/>
      <family val="2"/>
      <scheme val="minor"/>
    </font>
    <font>
      <b/>
      <sz val="12"/>
      <color theme="1"/>
      <name val="Calibri"/>
      <family val="2"/>
      <scheme val="minor"/>
    </font>
    <font>
      <sz val="11"/>
      <color theme="1"/>
      <name val="Calibri"/>
      <family val="2"/>
    </font>
    <font>
      <b/>
      <sz val="18"/>
      <color theme="1"/>
      <name val="Calibri"/>
      <family val="2"/>
      <scheme val="minor"/>
    </font>
    <font>
      <sz val="11"/>
      <color rgb="FF1F497D"/>
      <name val="Calibri"/>
      <family val="2"/>
      <scheme val="minor"/>
    </font>
    <font>
      <sz val="11"/>
      <color rgb="FF00B050"/>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sz val="14"/>
      <color rgb="FFFF0000"/>
      <name val="Calibri"/>
      <family val="2"/>
      <scheme val="minor"/>
    </font>
    <font>
      <sz val="11"/>
      <color rgb="FF000000"/>
      <name val="Calibri"/>
      <family val="2"/>
    </font>
    <font>
      <u/>
      <sz val="11"/>
      <color rgb="FF000000"/>
      <name val="Calibri"/>
      <family val="2"/>
    </font>
    <font>
      <b/>
      <sz val="11"/>
      <color rgb="FF000000"/>
      <name val="Calibri"/>
      <family val="2"/>
      <scheme val="minor"/>
    </font>
    <font>
      <sz val="11"/>
      <color rgb="FF000000"/>
      <name val="Calibri"/>
      <family val="2"/>
      <scheme val="minor"/>
    </font>
    <font>
      <sz val="11"/>
      <color rgb="FF000000"/>
      <name val="Calibri"/>
      <family val="2"/>
      <scheme val="minor"/>
    </font>
    <font>
      <u/>
      <sz val="11"/>
      <name val="Calibri"/>
      <family val="2"/>
      <scheme val="minor"/>
    </font>
    <font>
      <u/>
      <sz val="11"/>
      <color theme="1"/>
      <name val="Calibri"/>
      <family val="2"/>
    </font>
    <font>
      <sz val="8"/>
      <name val="Calibri"/>
      <family val="2"/>
      <scheme val="minor"/>
    </font>
    <font>
      <b/>
      <sz val="15"/>
      <color theme="1"/>
      <name val="Calibri"/>
      <family val="2"/>
      <scheme val="minor"/>
    </font>
    <font>
      <sz val="15"/>
      <color theme="1"/>
      <name val="Calibri"/>
      <family val="2"/>
      <scheme val="minor"/>
    </font>
    <font>
      <sz val="15"/>
      <color theme="1"/>
      <name val="Arial"/>
      <family val="2"/>
    </font>
    <font>
      <b/>
      <sz val="15"/>
      <name val="Calibri"/>
      <family val="2"/>
      <scheme val="minor"/>
    </font>
    <font>
      <b/>
      <u/>
      <sz val="16"/>
      <color theme="1"/>
      <name val="Calibri"/>
      <family val="2"/>
      <scheme val="minor"/>
    </font>
    <font>
      <sz val="18"/>
      <color theme="1"/>
      <name val="Calibri"/>
      <family val="2"/>
      <scheme val="minor"/>
    </font>
    <font>
      <b/>
      <sz val="18"/>
      <name val="Calibri"/>
      <family val="2"/>
      <scheme val="minor"/>
    </font>
    <font>
      <sz val="18"/>
      <name val="Calibri"/>
      <family val="2"/>
      <scheme val="minor"/>
    </font>
    <font>
      <b/>
      <u/>
      <sz val="18"/>
      <color theme="1"/>
      <name val="Calibri"/>
      <family val="2"/>
      <scheme val="minor"/>
    </font>
    <font>
      <b/>
      <sz val="18"/>
      <color theme="1"/>
      <name val="Arial"/>
      <family val="2"/>
    </font>
    <font>
      <sz val="18"/>
      <color theme="1"/>
      <name val="Arial"/>
      <family val="2"/>
    </font>
    <font>
      <b/>
      <u/>
      <sz val="18"/>
      <name val="Calibri"/>
      <family val="2"/>
      <scheme val="minor"/>
    </font>
    <font>
      <i/>
      <sz val="11"/>
      <color rgb="FF0070C0"/>
      <name val="Calibri"/>
      <family val="2"/>
      <scheme val="minor"/>
    </font>
    <font>
      <b/>
      <sz val="14"/>
      <color rgb="FF0070C0"/>
      <name val="Calibri"/>
      <family val="2"/>
      <scheme val="minor"/>
    </font>
    <font>
      <b/>
      <sz val="14"/>
      <color theme="6" tint="-0.249977111117893"/>
      <name val="Calibri"/>
      <family val="2"/>
      <scheme val="minor"/>
    </font>
    <font>
      <sz val="11"/>
      <color theme="1"/>
      <name val="Calibri"/>
      <family val="2"/>
      <scheme val="minor"/>
    </font>
    <font>
      <b/>
      <sz val="14"/>
      <color theme="7" tint="-0.249977111117893"/>
      <name val="Calibri"/>
      <family val="2"/>
      <scheme val="minor"/>
    </font>
    <font>
      <i/>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59999389629810485"/>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style="medium">
        <color auto="1"/>
      </left>
      <right style="thin">
        <color indexed="64"/>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dashed">
        <color indexed="64"/>
      </right>
      <top/>
      <bottom/>
      <diagonal/>
    </border>
    <border>
      <left style="thin">
        <color indexed="64"/>
      </left>
      <right style="dashed">
        <color indexed="64"/>
      </right>
      <top style="thin">
        <color indexed="64"/>
      </top>
      <bottom style="thin">
        <color indexed="64"/>
      </bottom>
      <diagonal/>
    </border>
    <border>
      <left/>
      <right/>
      <top/>
      <bottom style="dashed">
        <color indexed="64"/>
      </bottom>
      <diagonal/>
    </border>
    <border>
      <left style="dashed">
        <color indexed="64"/>
      </left>
      <right/>
      <top/>
      <bottom/>
      <diagonal/>
    </border>
    <border>
      <left/>
      <right style="thin">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medium">
        <color indexed="64"/>
      </right>
      <top style="medium">
        <color indexed="64"/>
      </top>
      <bottom/>
      <diagonal/>
    </border>
    <border>
      <left style="medium">
        <color indexed="64"/>
      </left>
      <right style="thin">
        <color auto="1"/>
      </right>
      <top style="medium">
        <color auto="1"/>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thin">
        <color auto="1"/>
      </bottom>
      <diagonal/>
    </border>
    <border>
      <left/>
      <right/>
      <top style="thin">
        <color indexed="64"/>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top/>
      <bottom style="thin">
        <color auto="1"/>
      </bottom>
      <diagonal/>
    </border>
    <border>
      <left/>
      <right/>
      <top/>
      <bottom style="thin">
        <color auto="1"/>
      </bottom>
      <diagonal/>
    </border>
    <border>
      <left/>
      <right style="thin">
        <color indexed="64"/>
      </right>
      <top/>
      <bottom style="medium">
        <color indexed="64"/>
      </bottom>
      <diagonal/>
    </border>
    <border>
      <left/>
      <right style="thin">
        <color indexed="64"/>
      </right>
      <top style="medium">
        <color auto="1"/>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right style="thin">
        <color auto="1"/>
      </right>
      <top style="thin">
        <color indexed="64"/>
      </top>
      <bottom style="thin">
        <color indexed="64"/>
      </bottom>
      <diagonal/>
    </border>
    <border>
      <left/>
      <right style="thin">
        <color auto="1"/>
      </right>
      <top style="thin">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auto="1"/>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thin">
        <color indexed="64"/>
      </right>
      <top style="medium">
        <color auto="1"/>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ashed">
        <color auto="1"/>
      </top>
      <bottom/>
      <diagonal/>
    </border>
    <border>
      <left/>
      <right style="dotted">
        <color auto="1"/>
      </right>
      <top/>
      <bottom/>
      <diagonal/>
    </border>
    <border>
      <left style="medium">
        <color indexed="64"/>
      </left>
      <right style="dotted">
        <color auto="1"/>
      </right>
      <top style="medium">
        <color indexed="64"/>
      </top>
      <bottom style="medium">
        <color indexed="64"/>
      </bottom>
      <diagonal/>
    </border>
    <border>
      <left style="medium">
        <color indexed="64"/>
      </left>
      <right style="dotted">
        <color auto="1"/>
      </right>
      <top/>
      <bottom style="thin">
        <color indexed="64"/>
      </bottom>
      <diagonal/>
    </border>
    <border>
      <left style="medium">
        <color indexed="64"/>
      </left>
      <right style="dotted">
        <color auto="1"/>
      </right>
      <top style="thin">
        <color indexed="64"/>
      </top>
      <bottom style="thin">
        <color indexed="64"/>
      </bottom>
      <diagonal/>
    </border>
    <border>
      <left style="medium">
        <color indexed="64"/>
      </left>
      <right style="dotted">
        <color auto="1"/>
      </right>
      <top style="thin">
        <color indexed="64"/>
      </top>
      <bottom style="medium">
        <color indexed="64"/>
      </bottom>
      <diagonal/>
    </border>
    <border>
      <left/>
      <right/>
      <top/>
      <bottom style="dotted">
        <color indexed="64"/>
      </bottom>
      <diagonal/>
    </border>
    <border>
      <left/>
      <right style="dashed">
        <color auto="1"/>
      </right>
      <top style="dashed">
        <color auto="1"/>
      </top>
      <bottom/>
      <diagonal/>
    </border>
    <border>
      <left/>
      <right style="dashed">
        <color auto="1"/>
      </right>
      <top/>
      <bottom style="dotted">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auto="1"/>
      </left>
      <right/>
      <top style="medium">
        <color auto="1"/>
      </top>
      <bottom style="medium">
        <color auto="1"/>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auto="1"/>
      </left>
      <right/>
      <top style="medium">
        <color indexed="64"/>
      </top>
      <bottom style="thin">
        <color indexed="64"/>
      </bottom>
      <diagonal/>
    </border>
  </borders>
  <cellStyleXfs count="4">
    <xf numFmtId="0" fontId="0" fillId="0" borderId="0"/>
    <xf numFmtId="44" fontId="39" fillId="0" borderId="0" applyFont="0" applyFill="0" applyBorder="0" applyAlignment="0" applyProtection="0"/>
    <xf numFmtId="0" fontId="39" fillId="0" borderId="0"/>
    <xf numFmtId="43" fontId="39" fillId="0" borderId="0" applyFont="0" applyFill="0" applyBorder="0" applyAlignment="0" applyProtection="0"/>
  </cellStyleXfs>
  <cellXfs count="373">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vertical="center"/>
    </xf>
    <xf numFmtId="0" fontId="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2" fillId="4" borderId="1" xfId="0" applyFont="1" applyFill="1" applyBorder="1" applyAlignment="1" applyProtection="1">
      <alignment horizontal="left" vertical="center"/>
      <protection locked="0"/>
    </xf>
    <xf numFmtId="0" fontId="24" fillId="0" borderId="0" xfId="0" applyFont="1" applyAlignment="1">
      <alignment horizontal="left" vertical="center"/>
    </xf>
    <xf numFmtId="0" fontId="24" fillId="0" borderId="0" xfId="0" applyFont="1" applyAlignment="1">
      <alignment horizontal="center" vertical="center"/>
    </xf>
    <xf numFmtId="0" fontId="25" fillId="0" borderId="0" xfId="0" applyFont="1" applyAlignment="1">
      <alignment vertical="center"/>
    </xf>
    <xf numFmtId="0" fontId="9" fillId="2" borderId="7" xfId="0" applyFont="1" applyFill="1" applyBorder="1" applyAlignment="1">
      <alignment horizontal="center" vertical="center"/>
    </xf>
    <xf numFmtId="0" fontId="29" fillId="0" borderId="0" xfId="0" applyFont="1" applyAlignment="1">
      <alignment vertical="center"/>
    </xf>
    <xf numFmtId="0" fontId="1" fillId="0" borderId="0" xfId="0" applyFont="1" applyAlignment="1">
      <alignment horizontal="left"/>
    </xf>
    <xf numFmtId="49" fontId="5" fillId="0" borderId="0" xfId="0" applyNumberFormat="1" applyFont="1" applyAlignment="1">
      <alignment vertical="center"/>
    </xf>
    <xf numFmtId="0" fontId="12" fillId="0" borderId="0" xfId="0" applyFont="1" applyAlignment="1" applyProtection="1">
      <alignment vertical="center"/>
      <protection locked="0" hidden="1"/>
    </xf>
    <xf numFmtId="0" fontId="6" fillId="0" borderId="0" xfId="0" applyFont="1" applyAlignment="1">
      <alignment horizontal="left" vertical="center" wrapText="1"/>
    </xf>
    <xf numFmtId="0" fontId="12" fillId="0" borderId="0" xfId="0" applyFont="1" applyAlignment="1" applyProtection="1">
      <alignment horizontal="center" vertical="center"/>
      <protection locked="0" hidden="1"/>
    </xf>
    <xf numFmtId="0" fontId="12" fillId="0" borderId="0" xfId="0" applyFont="1" applyAlignment="1" applyProtection="1">
      <alignment vertical="center"/>
      <protection hidden="1"/>
    </xf>
    <xf numFmtId="3" fontId="12" fillId="0" borderId="0" xfId="0" applyNumberFormat="1" applyFont="1" applyAlignment="1">
      <alignment vertical="center"/>
    </xf>
    <xf numFmtId="0" fontId="13" fillId="0" borderId="0" xfId="0" applyFont="1" applyAlignment="1">
      <alignment vertical="center"/>
    </xf>
    <xf numFmtId="0" fontId="9" fillId="0" borderId="0" xfId="0" applyFont="1" applyAlignment="1">
      <alignment horizontal="left" vertical="center"/>
    </xf>
    <xf numFmtId="0" fontId="4" fillId="0" borderId="0" xfId="0" applyFont="1"/>
    <xf numFmtId="0" fontId="4" fillId="0" borderId="0" xfId="0" applyFont="1" applyAlignment="1">
      <alignment horizontal="center" vertical="center"/>
    </xf>
    <xf numFmtId="1" fontId="4" fillId="0" borderId="0" xfId="0" applyNumberFormat="1" applyFont="1"/>
    <xf numFmtId="0" fontId="7" fillId="0" borderId="0" xfId="0" applyFont="1"/>
    <xf numFmtId="1" fontId="4" fillId="0" borderId="0" xfId="0" applyNumberFormat="1" applyFont="1" applyAlignment="1">
      <alignment horizontal="center" vertical="center"/>
    </xf>
    <xf numFmtId="0" fontId="4" fillId="0" borderId="0" xfId="0" applyFont="1" applyAlignment="1">
      <alignment horizontal="right" vertical="center"/>
    </xf>
    <xf numFmtId="0" fontId="12" fillId="3" borderId="0" xfId="0" applyFont="1" applyFill="1" applyAlignment="1">
      <alignment vertical="center"/>
    </xf>
    <xf numFmtId="0" fontId="15" fillId="0" borderId="0" xfId="0" applyFont="1" applyAlignment="1">
      <alignment vertical="center"/>
    </xf>
    <xf numFmtId="0" fontId="3" fillId="0" borderId="15" xfId="0" applyFont="1" applyBorder="1" applyAlignment="1" applyProtection="1">
      <alignment horizontal="center" vertical="center" wrapText="1"/>
      <protection locked="0" hidden="1"/>
    </xf>
    <xf numFmtId="0" fontId="12" fillId="0" borderId="15" xfId="0" applyFont="1" applyBorder="1" applyAlignment="1">
      <alignment vertical="center"/>
    </xf>
    <xf numFmtId="0" fontId="12" fillId="0" borderId="0" xfId="0" applyFont="1" applyAlignment="1" applyProtection="1">
      <alignment horizontal="left" vertical="center"/>
      <protection locked="0" hidden="1"/>
    </xf>
    <xf numFmtId="0" fontId="12" fillId="0" borderId="15" xfId="0" applyFont="1" applyBorder="1" applyAlignment="1" applyProtection="1">
      <alignment horizontal="center" vertical="center"/>
      <protection locked="0" hidden="1"/>
    </xf>
    <xf numFmtId="0" fontId="12" fillId="0" borderId="0" xfId="0" applyFont="1" applyAlignment="1" applyProtection="1">
      <alignment horizontal="center" vertical="center"/>
      <protection hidden="1"/>
    </xf>
    <xf numFmtId="49" fontId="12" fillId="0" borderId="0" xfId="0" applyNumberFormat="1" applyFont="1" applyAlignment="1" applyProtection="1">
      <alignment vertical="center"/>
      <protection hidden="1"/>
    </xf>
    <xf numFmtId="0" fontId="0" fillId="0" borderId="15" xfId="0" applyBorder="1" applyAlignment="1">
      <alignment vertical="center"/>
    </xf>
    <xf numFmtId="0" fontId="26" fillId="0" borderId="0" xfId="0" applyFont="1" applyAlignment="1">
      <alignment horizontal="left" vertical="top"/>
    </xf>
    <xf numFmtId="4" fontId="24" fillId="0" borderId="15" xfId="0" applyNumberFormat="1" applyFont="1" applyBorder="1" applyAlignment="1">
      <alignment horizontal="right" vertical="center"/>
    </xf>
    <xf numFmtId="0" fontId="26" fillId="0" borderId="0" xfId="0" applyFont="1" applyAlignment="1">
      <alignment horizontal="justify" vertical="top" wrapText="1"/>
    </xf>
    <xf numFmtId="0" fontId="9" fillId="0" borderId="18" xfId="0" applyFont="1" applyBorder="1" applyAlignment="1">
      <alignment horizontal="left" vertical="center"/>
    </xf>
    <xf numFmtId="0" fontId="12" fillId="0" borderId="18" xfId="0" applyFont="1" applyBorder="1" applyAlignment="1" applyProtection="1">
      <alignment vertical="center"/>
      <protection hidden="1"/>
    </xf>
    <xf numFmtId="0" fontId="12" fillId="4" borderId="18" xfId="0" applyFont="1" applyFill="1" applyBorder="1" applyAlignment="1" applyProtection="1">
      <alignment vertical="center"/>
      <protection hidden="1"/>
    </xf>
    <xf numFmtId="0" fontId="12" fillId="3" borderId="18" xfId="0" applyFont="1" applyFill="1" applyBorder="1" applyAlignment="1">
      <alignment vertical="center"/>
    </xf>
    <xf numFmtId="0" fontId="12" fillId="0" borderId="18" xfId="0" applyFont="1" applyBorder="1" applyAlignment="1">
      <alignment vertical="center"/>
    </xf>
    <xf numFmtId="0" fontId="15" fillId="0" borderId="18" xfId="0" applyFont="1" applyBorder="1" applyAlignment="1">
      <alignment vertical="center"/>
    </xf>
    <xf numFmtId="3" fontId="14" fillId="0" borderId="18" xfId="0" applyNumberFormat="1" applyFont="1" applyBorder="1" applyAlignment="1">
      <alignment horizontal="center" vertical="center"/>
    </xf>
    <xf numFmtId="0" fontId="14" fillId="0" borderId="18" xfId="0" applyFont="1" applyBorder="1" applyAlignment="1">
      <alignment vertical="center"/>
    </xf>
    <xf numFmtId="0" fontId="0" fillId="0" borderId="18" xfId="0" applyBorder="1" applyAlignment="1">
      <alignment vertical="center"/>
    </xf>
    <xf numFmtId="0" fontId="25" fillId="0" borderId="18" xfId="0" applyFont="1" applyBorder="1" applyAlignment="1">
      <alignment vertical="center"/>
    </xf>
    <xf numFmtId="3" fontId="29" fillId="0" borderId="0" xfId="0" applyNumberFormat="1" applyFont="1" applyAlignment="1">
      <alignment vertical="center"/>
    </xf>
    <xf numFmtId="3" fontId="29" fillId="0" borderId="15" xfId="0" applyNumberFormat="1" applyFont="1" applyBorder="1" applyAlignment="1" applyProtection="1">
      <alignment vertical="center"/>
      <protection hidden="1"/>
    </xf>
    <xf numFmtId="0" fontId="29" fillId="2" borderId="0" xfId="0" applyFont="1" applyFill="1" applyAlignment="1" applyProtection="1">
      <alignment vertical="center"/>
      <protection hidden="1"/>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30" fillId="0" borderId="4" xfId="0" applyFont="1" applyBorder="1" applyAlignment="1">
      <alignment horizontal="center" vertical="center" wrapText="1"/>
    </xf>
    <xf numFmtId="0" fontId="30" fillId="0" borderId="4" xfId="0" applyFont="1" applyBorder="1" applyAlignment="1">
      <alignment horizontal="center" vertical="center"/>
    </xf>
    <xf numFmtId="0" fontId="29" fillId="2" borderId="0" xfId="0" applyFont="1" applyFill="1" applyAlignment="1">
      <alignment vertical="center"/>
    </xf>
    <xf numFmtId="1" fontId="9" fillId="2" borderId="0" xfId="0" applyNumberFormat="1" applyFont="1" applyFill="1" applyAlignment="1">
      <alignment horizontal="center" vertical="center"/>
    </xf>
    <xf numFmtId="0" fontId="29" fillId="2" borderId="0" xfId="0" applyFont="1" applyFill="1" applyAlignment="1" applyProtection="1">
      <alignment vertical="center"/>
      <protection locked="0" hidden="1"/>
    </xf>
    <xf numFmtId="0" fontId="33" fillId="2" borderId="0" xfId="0" applyFont="1" applyFill="1" applyAlignment="1">
      <alignment vertical="center"/>
    </xf>
    <xf numFmtId="0" fontId="29" fillId="2" borderId="0" xfId="0" applyFont="1" applyFill="1" applyAlignment="1" applyProtection="1">
      <alignment horizontal="center" vertical="center"/>
      <protection hidden="1"/>
    </xf>
    <xf numFmtId="0" fontId="34" fillId="2" borderId="0" xfId="0" applyFont="1" applyFill="1" applyAlignment="1">
      <alignment vertical="center"/>
    </xf>
    <xf numFmtId="0" fontId="30" fillId="0" borderId="4" xfId="0" applyFont="1" applyBorder="1" applyAlignment="1">
      <alignment horizontal="left" vertical="center"/>
    </xf>
    <xf numFmtId="0" fontId="36" fillId="0" borderId="0" xfId="0" quotePrefix="1" applyFont="1"/>
    <xf numFmtId="0" fontId="38" fillId="0" borderId="0" xfId="0" applyFont="1" applyAlignment="1">
      <alignment horizontal="left" vertical="center"/>
    </xf>
    <xf numFmtId="0" fontId="37" fillId="0" borderId="0" xfId="0" applyFont="1" applyAlignment="1">
      <alignment horizontal="left" vertical="center"/>
    </xf>
    <xf numFmtId="0" fontId="35" fillId="0" borderId="0" xfId="0" applyFont="1" applyAlignment="1" applyProtection="1">
      <alignment horizontal="left" vertical="center"/>
      <protection hidden="1"/>
    </xf>
    <xf numFmtId="0" fontId="9" fillId="0" borderId="0" xfId="0" applyFont="1" applyAlignment="1" applyProtection="1">
      <alignment horizontal="left" vertical="center"/>
      <protection hidden="1"/>
    </xf>
    <xf numFmtId="0" fontId="30" fillId="0" borderId="0" xfId="0" applyFont="1" applyAlignment="1" applyProtection="1">
      <alignment horizontal="left" vertical="center"/>
      <protection hidden="1"/>
    </xf>
    <xf numFmtId="49" fontId="2" fillId="0" borderId="0" xfId="0" applyNumberFormat="1" applyFont="1" applyAlignment="1">
      <alignment horizontal="left" vertical="center"/>
    </xf>
    <xf numFmtId="49" fontId="2" fillId="0" borderId="0" xfId="0" applyNumberFormat="1" applyFont="1" applyAlignment="1">
      <alignment horizontal="left" vertical="center" wrapText="1"/>
    </xf>
    <xf numFmtId="0" fontId="9" fillId="0" borderId="13" xfId="0" applyFont="1" applyBorder="1" applyAlignment="1" applyProtection="1">
      <alignment horizontal="center" vertical="center" wrapText="1"/>
      <protection hidden="1"/>
    </xf>
    <xf numFmtId="0" fontId="9" fillId="0" borderId="34" xfId="0" applyFont="1" applyBorder="1" applyAlignment="1" applyProtection="1">
      <alignment horizontal="center" vertical="center" wrapText="1"/>
      <protection hidden="1"/>
    </xf>
    <xf numFmtId="0" fontId="9" fillId="0" borderId="35" xfId="0" applyFont="1" applyBorder="1" applyAlignment="1" applyProtection="1">
      <alignment horizontal="center" vertical="center" wrapText="1"/>
      <protection hidden="1"/>
    </xf>
    <xf numFmtId="0" fontId="9" fillId="0" borderId="14" xfId="0" applyFont="1" applyBorder="1" applyAlignment="1">
      <alignment horizontal="center" vertical="center" wrapText="1"/>
    </xf>
    <xf numFmtId="49" fontId="2" fillId="0" borderId="0" xfId="0" applyNumberFormat="1" applyFont="1" applyAlignment="1">
      <alignment vertical="center" wrapText="1"/>
    </xf>
    <xf numFmtId="49" fontId="2" fillId="0" borderId="0" xfId="0" applyNumberFormat="1" applyFont="1" applyAlignment="1">
      <alignment vertical="center"/>
    </xf>
    <xf numFmtId="49" fontId="19" fillId="0" borderId="0" xfId="0" applyNumberFormat="1" applyFont="1" applyAlignment="1">
      <alignment vertical="center" wrapText="1"/>
    </xf>
    <xf numFmtId="49" fontId="5" fillId="0" borderId="0" xfId="0" applyNumberFormat="1" applyFont="1" applyAlignment="1">
      <alignment vertical="center" wrapText="1"/>
    </xf>
    <xf numFmtId="49" fontId="0" fillId="0" borderId="0" xfId="0" applyNumberFormat="1" applyAlignment="1">
      <alignment vertical="center" wrapText="1"/>
    </xf>
    <xf numFmtId="49" fontId="10" fillId="0" borderId="0" xfId="0" applyNumberFormat="1" applyFont="1" applyAlignment="1">
      <alignment horizontal="left" vertical="center" wrapText="1"/>
    </xf>
    <xf numFmtId="49" fontId="13" fillId="2" borderId="0" xfId="0" applyNumberFormat="1" applyFont="1" applyFill="1" applyAlignment="1">
      <alignment horizontal="center" vertical="center" wrapText="1"/>
    </xf>
    <xf numFmtId="49" fontId="1" fillId="2" borderId="0" xfId="0" applyNumberFormat="1" applyFont="1" applyFill="1" applyAlignment="1">
      <alignment vertical="center"/>
    </xf>
    <xf numFmtId="49" fontId="0" fillId="0" borderId="0" xfId="0" applyNumberFormat="1" applyAlignment="1">
      <alignment vertical="center"/>
    </xf>
    <xf numFmtId="49" fontId="20" fillId="0" borderId="0" xfId="0" applyNumberFormat="1" applyFont="1" applyAlignment="1">
      <alignment vertical="center"/>
    </xf>
    <xf numFmtId="49" fontId="38" fillId="0" borderId="0" xfId="0" applyNumberFormat="1" applyFont="1" applyAlignment="1">
      <alignment vertical="center" wrapText="1"/>
    </xf>
    <xf numFmtId="0" fontId="0" fillId="0" borderId="0" xfId="0"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center"/>
    </xf>
    <xf numFmtId="49" fontId="16" fillId="0" borderId="0" xfId="0" applyNumberFormat="1" applyFont="1" applyAlignment="1">
      <alignment vertical="center" wrapText="1"/>
    </xf>
    <xf numFmtId="49" fontId="11" fillId="0" borderId="0" xfId="0" applyNumberFormat="1" applyFont="1" applyAlignment="1">
      <alignment vertical="center"/>
    </xf>
    <xf numFmtId="49" fontId="8" fillId="0" borderId="0" xfId="0" applyNumberFormat="1" applyFont="1" applyAlignment="1">
      <alignment vertical="center" wrapText="1"/>
    </xf>
    <xf numFmtId="49" fontId="0" fillId="0" borderId="0" xfId="0" applyNumberFormat="1" applyAlignment="1">
      <alignment horizontal="left" vertical="center" wrapText="1"/>
    </xf>
    <xf numFmtId="49" fontId="0" fillId="0" borderId="0" xfId="0" applyNumberFormat="1" applyAlignment="1">
      <alignment horizontal="left" vertical="center"/>
    </xf>
    <xf numFmtId="49" fontId="40" fillId="0" borderId="0" xfId="0" applyNumberFormat="1" applyFont="1" applyAlignment="1">
      <alignment vertical="center" wrapText="1"/>
    </xf>
    <xf numFmtId="0" fontId="9" fillId="0" borderId="6" xfId="0" applyFont="1" applyBorder="1" applyAlignment="1">
      <alignment horizontal="left" vertical="center"/>
    </xf>
    <xf numFmtId="4" fontId="31" fillId="4" borderId="42" xfId="0" applyNumberFormat="1" applyFont="1" applyFill="1" applyBorder="1" applyAlignment="1" applyProtection="1">
      <alignment horizontal="center" vertical="center"/>
      <protection locked="0"/>
    </xf>
    <xf numFmtId="14" fontId="31" fillId="4" borderId="42" xfId="0" applyNumberFormat="1" applyFont="1" applyFill="1" applyBorder="1" applyAlignment="1" applyProtection="1">
      <alignment horizontal="center" vertical="center"/>
      <protection locked="0"/>
    </xf>
    <xf numFmtId="4" fontId="31" fillId="4" borderId="2" xfId="0" applyNumberFormat="1" applyFont="1" applyFill="1" applyBorder="1" applyAlignment="1" applyProtection="1">
      <alignment horizontal="center" vertical="center"/>
      <protection locked="0"/>
    </xf>
    <xf numFmtId="14" fontId="31" fillId="4" borderId="2" xfId="0" applyNumberFormat="1" applyFont="1" applyFill="1" applyBorder="1" applyAlignment="1" applyProtection="1">
      <alignment horizontal="center" vertical="center"/>
      <protection locked="0"/>
    </xf>
    <xf numFmtId="4" fontId="31" fillId="4" borderId="3" xfId="0" applyNumberFormat="1" applyFont="1" applyFill="1" applyBorder="1" applyAlignment="1" applyProtection="1">
      <alignment horizontal="center" vertical="center"/>
      <protection locked="0"/>
    </xf>
    <xf numFmtId="14" fontId="31" fillId="4" borderId="3" xfId="0" applyNumberFormat="1" applyFont="1" applyFill="1" applyBorder="1" applyAlignment="1" applyProtection="1">
      <alignment horizontal="center" vertical="center"/>
      <protection locked="0"/>
    </xf>
    <xf numFmtId="0" fontId="9" fillId="0" borderId="45" xfId="0" applyFont="1" applyBorder="1" applyAlignment="1">
      <alignment horizontal="center" vertical="center" wrapText="1"/>
    </xf>
    <xf numFmtId="0" fontId="9" fillId="0" borderId="4" xfId="0" applyFont="1" applyBorder="1" applyAlignment="1">
      <alignment horizontal="left" vertical="center"/>
    </xf>
    <xf numFmtId="0" fontId="9" fillId="0" borderId="4" xfId="0" applyFont="1" applyBorder="1" applyAlignment="1" applyProtection="1">
      <alignment horizontal="center" vertical="center" wrapText="1"/>
      <protection hidden="1"/>
    </xf>
    <xf numFmtId="0" fontId="1" fillId="0" borderId="25" xfId="0" applyFont="1" applyBorder="1" applyAlignment="1" applyProtection="1">
      <alignment vertical="center"/>
      <protection locked="0"/>
    </xf>
    <xf numFmtId="0" fontId="1" fillId="0" borderId="26" xfId="0" applyFont="1" applyBorder="1" applyAlignment="1" applyProtection="1">
      <alignment horizontal="center" vertical="center" wrapText="1"/>
      <protection locked="0"/>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vertical="center" wrapText="1"/>
    </xf>
    <xf numFmtId="0" fontId="7" fillId="0" borderId="4" xfId="0" applyFont="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4" fillId="2" borderId="41" xfId="0" applyFont="1" applyFill="1" applyBorder="1" applyAlignment="1">
      <alignment vertical="center" wrapText="1"/>
    </xf>
    <xf numFmtId="1" fontId="4" fillId="4" borderId="49" xfId="0" applyNumberFormat="1" applyFont="1" applyFill="1" applyBorder="1" applyAlignment="1" applyProtection="1">
      <alignment horizontal="center" vertical="center"/>
      <protection locked="0"/>
    </xf>
    <xf numFmtId="1" fontId="4" fillId="4" borderId="50" xfId="0" applyNumberFormat="1" applyFont="1" applyFill="1" applyBorder="1" applyAlignment="1" applyProtection="1">
      <alignment horizontal="center" vertical="center"/>
      <protection locked="0"/>
    </xf>
    <xf numFmtId="0" fontId="4" fillId="2" borderId="42" xfId="0" applyFont="1" applyFill="1" applyBorder="1" applyAlignment="1">
      <alignment vertical="center" wrapText="1"/>
    </xf>
    <xf numFmtId="1" fontId="4" fillId="4" borderId="51" xfId="0" applyNumberFormat="1" applyFont="1" applyFill="1" applyBorder="1" applyAlignment="1" applyProtection="1">
      <alignment horizontal="center" vertical="center"/>
      <protection locked="0"/>
    </xf>
    <xf numFmtId="1" fontId="4" fillId="4" borderId="1" xfId="0" applyNumberFormat="1" applyFont="1" applyFill="1" applyBorder="1" applyAlignment="1" applyProtection="1">
      <alignment horizontal="center" vertical="center"/>
      <protection locked="0"/>
    </xf>
    <xf numFmtId="0" fontId="4" fillId="2" borderId="2" xfId="0" applyFont="1" applyFill="1" applyBorder="1" applyAlignment="1">
      <alignment vertical="center" wrapText="1"/>
    </xf>
    <xf numFmtId="1" fontId="4" fillId="4" borderId="52" xfId="0" applyNumberFormat="1" applyFont="1" applyFill="1" applyBorder="1" applyAlignment="1" applyProtection="1">
      <alignment horizontal="center" vertical="center"/>
      <protection locked="0"/>
    </xf>
    <xf numFmtId="1" fontId="4" fillId="4" borderId="26" xfId="0" applyNumberFormat="1" applyFont="1" applyFill="1" applyBorder="1" applyAlignment="1" applyProtection="1">
      <alignment horizontal="center" vertical="center"/>
      <protection locked="0"/>
    </xf>
    <xf numFmtId="0" fontId="12" fillId="5" borderId="0" xfId="0" applyFont="1" applyFill="1" applyAlignment="1">
      <alignment vertical="center"/>
    </xf>
    <xf numFmtId="0" fontId="29" fillId="5" borderId="46" xfId="0" applyFont="1" applyFill="1" applyBorder="1" applyAlignment="1" applyProtection="1">
      <alignment horizontal="left" vertical="top" wrapText="1"/>
      <protection locked="0"/>
    </xf>
    <xf numFmtId="0" fontId="29" fillId="5" borderId="47" xfId="0" applyFont="1" applyFill="1" applyBorder="1" applyAlignment="1" applyProtection="1">
      <alignment horizontal="left" vertical="top" wrapText="1"/>
      <protection locked="0"/>
    </xf>
    <xf numFmtId="0" fontId="29" fillId="5" borderId="48" xfId="0" applyFont="1" applyFill="1" applyBorder="1" applyAlignment="1" applyProtection="1">
      <alignment horizontal="left" vertical="top" wrapText="1"/>
      <protection locked="0"/>
    </xf>
    <xf numFmtId="0" fontId="29" fillId="5" borderId="53" xfId="0" applyFont="1" applyFill="1" applyBorder="1" applyAlignment="1" applyProtection="1">
      <alignment horizontal="left" vertical="top" wrapText="1"/>
      <protection locked="0"/>
    </xf>
    <xf numFmtId="0" fontId="29" fillId="5" borderId="54" xfId="0" applyFont="1" applyFill="1" applyBorder="1" applyAlignment="1" applyProtection="1">
      <alignment horizontal="left" vertical="top" wrapText="1"/>
      <protection locked="0"/>
    </xf>
    <xf numFmtId="0" fontId="29" fillId="5" borderId="55" xfId="0" applyFont="1" applyFill="1" applyBorder="1" applyAlignment="1" applyProtection="1">
      <alignment horizontal="left" vertical="top" wrapText="1"/>
      <protection locked="0"/>
    </xf>
    <xf numFmtId="0" fontId="9" fillId="0" borderId="7" xfId="0" applyFont="1" applyBorder="1" applyAlignment="1" applyProtection="1">
      <alignment horizontal="center" vertical="center" wrapText="1"/>
      <protection hidden="1"/>
    </xf>
    <xf numFmtId="0" fontId="29" fillId="5" borderId="59" xfId="0" applyFont="1" applyFill="1" applyBorder="1" applyAlignment="1" applyProtection="1">
      <alignment horizontal="left" vertical="top" wrapText="1"/>
      <protection locked="0"/>
    </xf>
    <xf numFmtId="0" fontId="29" fillId="5" borderId="60" xfId="0" applyFont="1" applyFill="1" applyBorder="1" applyAlignment="1" applyProtection="1">
      <alignment horizontal="left" vertical="top" wrapText="1"/>
      <protection locked="0"/>
    </xf>
    <xf numFmtId="0" fontId="29" fillId="5" borderId="61" xfId="0" applyFont="1" applyFill="1" applyBorder="1" applyAlignment="1" applyProtection="1">
      <alignment horizontal="left" vertical="top" wrapText="1"/>
      <protection locked="0"/>
    </xf>
    <xf numFmtId="0" fontId="29" fillId="5" borderId="62" xfId="0" applyFont="1" applyFill="1" applyBorder="1" applyAlignment="1" applyProtection="1">
      <alignment horizontal="left" vertical="top" wrapText="1"/>
      <protection locked="0"/>
    </xf>
    <xf numFmtId="0" fontId="29" fillId="5" borderId="63" xfId="0" applyFont="1" applyFill="1" applyBorder="1" applyAlignment="1" applyProtection="1">
      <alignment horizontal="left" vertical="top" wrapText="1"/>
      <protection locked="0"/>
    </xf>
    <xf numFmtId="0" fontId="29" fillId="5" borderId="64" xfId="0" applyFont="1" applyFill="1" applyBorder="1" applyAlignment="1" applyProtection="1">
      <alignment horizontal="left" vertical="top" wrapText="1"/>
      <protection locked="0"/>
    </xf>
    <xf numFmtId="0" fontId="9" fillId="0" borderId="19" xfId="0" applyFont="1" applyBorder="1" applyAlignment="1" applyProtection="1">
      <alignment horizontal="center" vertical="center"/>
      <protection hidden="1"/>
    </xf>
    <xf numFmtId="2" fontId="29" fillId="5" borderId="3" xfId="0" applyNumberFormat="1" applyFont="1" applyFill="1" applyBorder="1" applyAlignment="1" applyProtection="1">
      <alignment horizontal="center" vertical="center"/>
      <protection locked="0"/>
    </xf>
    <xf numFmtId="2" fontId="29" fillId="5" borderId="42" xfId="0" applyNumberFormat="1" applyFont="1" applyFill="1" applyBorder="1" applyAlignment="1" applyProtection="1">
      <alignment horizontal="center" vertical="center"/>
      <protection locked="0"/>
    </xf>
    <xf numFmtId="2" fontId="29" fillId="5" borderId="2" xfId="0" applyNumberFormat="1" applyFont="1" applyFill="1" applyBorder="1" applyAlignment="1" applyProtection="1">
      <alignment horizontal="center" vertical="center"/>
      <protection locked="0"/>
    </xf>
    <xf numFmtId="0" fontId="32" fillId="5" borderId="0" xfId="0" applyFont="1" applyFill="1" applyAlignment="1" applyProtection="1">
      <alignment vertical="center"/>
      <protection locked="0"/>
    </xf>
    <xf numFmtId="0" fontId="29" fillId="5" borderId="0" xfId="0" applyFont="1" applyFill="1" applyAlignment="1" applyProtection="1">
      <alignment vertical="center"/>
      <protection locked="0"/>
    </xf>
    <xf numFmtId="49" fontId="29" fillId="5" borderId="0" xfId="0" applyNumberFormat="1" applyFont="1" applyFill="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0" fontId="29" fillId="5" borderId="17" xfId="0" applyFont="1" applyFill="1" applyBorder="1" applyAlignment="1" applyProtection="1">
      <alignment vertical="center"/>
      <protection locked="0"/>
    </xf>
    <xf numFmtId="0" fontId="4" fillId="0" borderId="23" xfId="0" applyFont="1" applyBorder="1" applyAlignment="1">
      <alignment vertical="center" wrapText="1"/>
    </xf>
    <xf numFmtId="1" fontId="4" fillId="5" borderId="1" xfId="0" applyNumberFormat="1" applyFont="1" applyFill="1" applyBorder="1" applyAlignment="1" applyProtection="1">
      <alignment horizontal="center" vertical="center"/>
      <protection locked="0"/>
    </xf>
    <xf numFmtId="0" fontId="4" fillId="0" borderId="25" xfId="0" applyFont="1" applyBorder="1" applyAlignment="1">
      <alignment vertical="center" wrapText="1"/>
    </xf>
    <xf numFmtId="1" fontId="4" fillId="5" borderId="26" xfId="0" applyNumberFormat="1" applyFont="1" applyFill="1" applyBorder="1" applyAlignment="1" applyProtection="1">
      <alignment horizontal="center" vertical="center"/>
      <protection locked="0"/>
    </xf>
    <xf numFmtId="0" fontId="4" fillId="0" borderId="28" xfId="0" applyFont="1" applyBorder="1" applyAlignment="1">
      <alignment vertical="center" wrapText="1"/>
    </xf>
    <xf numFmtId="1" fontId="4" fillId="5" borderId="29" xfId="0" applyNumberFormat="1" applyFont="1" applyFill="1" applyBorder="1" applyAlignment="1" applyProtection="1">
      <alignment horizontal="center" vertical="center"/>
      <protection locked="0"/>
    </xf>
    <xf numFmtId="0" fontId="7" fillId="0" borderId="9" xfId="0" applyFont="1" applyBorder="1" applyAlignment="1">
      <alignment vertical="center" wrapText="1"/>
    </xf>
    <xf numFmtId="0" fontId="29" fillId="2" borderId="0" xfId="0" applyFont="1" applyFill="1" applyAlignment="1">
      <alignment horizontal="center" vertical="center"/>
    </xf>
    <xf numFmtId="0" fontId="32" fillId="2" borderId="0" xfId="0" applyFont="1" applyFill="1" applyAlignment="1">
      <alignment vertical="center"/>
    </xf>
    <xf numFmtId="0" fontId="9" fillId="2" borderId="0" xfId="0" applyFont="1" applyFill="1" applyAlignment="1">
      <alignment vertical="center"/>
    </xf>
    <xf numFmtId="0" fontId="29" fillId="3" borderId="0" xfId="0" applyFont="1" applyFill="1" applyBorder="1" applyAlignment="1" applyProtection="1">
      <alignment vertical="center"/>
      <protection locked="0"/>
    </xf>
    <xf numFmtId="0" fontId="9" fillId="3" borderId="0" xfId="0" applyFont="1" applyFill="1" applyBorder="1" applyAlignment="1" applyProtection="1">
      <alignment horizontal="left" vertical="center"/>
      <protection locked="0"/>
    </xf>
    <xf numFmtId="0" fontId="29" fillId="3" borderId="0" xfId="0" applyFont="1" applyFill="1" applyBorder="1" applyAlignment="1" applyProtection="1">
      <alignment horizontal="left" vertical="center"/>
      <protection locked="0"/>
    </xf>
    <xf numFmtId="0" fontId="29" fillId="3" borderId="71" xfId="0" applyFont="1" applyFill="1" applyBorder="1" applyAlignment="1" applyProtection="1">
      <alignment vertical="center"/>
      <protection locked="0"/>
    </xf>
    <xf numFmtId="0" fontId="32" fillId="3" borderId="0" xfId="0" applyFont="1" applyFill="1" applyBorder="1" applyAlignment="1" applyProtection="1">
      <alignment vertical="center"/>
      <protection locked="0"/>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20"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12" fillId="0" borderId="22" xfId="0" applyFont="1" applyBorder="1" applyAlignment="1">
      <alignment horizontal="center" vertical="center"/>
    </xf>
    <xf numFmtId="0" fontId="0" fillId="0" borderId="0" xfId="0" applyBorder="1" applyAlignment="1">
      <alignment vertical="center"/>
    </xf>
    <xf numFmtId="0" fontId="0" fillId="0" borderId="72" xfId="0" applyBorder="1" applyAlignment="1">
      <alignment vertical="center"/>
    </xf>
    <xf numFmtId="0" fontId="12" fillId="0" borderId="0" xfId="0" applyFont="1" applyBorder="1" applyAlignment="1">
      <alignment vertical="center"/>
    </xf>
    <xf numFmtId="0" fontId="12" fillId="0" borderId="72" xfId="0" applyFont="1" applyBorder="1" applyAlignment="1">
      <alignment vertical="center"/>
    </xf>
    <xf numFmtId="0" fontId="6" fillId="0" borderId="0" xfId="0" applyFont="1" applyBorder="1" applyAlignment="1">
      <alignment horizontal="left" vertical="center"/>
    </xf>
    <xf numFmtId="0" fontId="29" fillId="0" borderId="72" xfId="0" applyFont="1" applyBorder="1" applyAlignment="1">
      <alignment vertical="center"/>
    </xf>
    <xf numFmtId="0" fontId="29" fillId="2" borderId="0" xfId="0" applyFont="1" applyFill="1" applyBorder="1" applyAlignment="1" applyProtection="1">
      <alignment vertical="center"/>
      <protection hidden="1"/>
    </xf>
    <xf numFmtId="0" fontId="14" fillId="0" borderId="0" xfId="0" applyFont="1" applyBorder="1" applyAlignment="1">
      <alignment vertical="center"/>
    </xf>
    <xf numFmtId="0" fontId="14" fillId="0" borderId="72" xfId="0" applyFont="1" applyBorder="1" applyAlignment="1">
      <alignment vertical="center"/>
    </xf>
    <xf numFmtId="0" fontId="30" fillId="0" borderId="73" xfId="0" applyFont="1" applyBorder="1" applyAlignment="1">
      <alignment horizontal="center" vertical="center" wrapText="1"/>
    </xf>
    <xf numFmtId="14" fontId="31" fillId="4" borderId="74" xfId="0" applyNumberFormat="1" applyFont="1" applyFill="1" applyBorder="1" applyAlignment="1" applyProtection="1">
      <alignment horizontal="center" vertical="center"/>
      <protection locked="0"/>
    </xf>
    <xf numFmtId="14" fontId="31" fillId="4" borderId="75" xfId="0" applyNumberFormat="1" applyFont="1" applyFill="1" applyBorder="1" applyAlignment="1" applyProtection="1">
      <alignment horizontal="center" vertical="center"/>
      <protection locked="0"/>
    </xf>
    <xf numFmtId="14" fontId="31" fillId="4" borderId="76" xfId="0" applyNumberFormat="1" applyFont="1" applyFill="1" applyBorder="1" applyAlignment="1" applyProtection="1">
      <alignment horizontal="center" vertical="center"/>
      <protection locked="0"/>
    </xf>
    <xf numFmtId="0" fontId="29" fillId="0" borderId="0" xfId="0" applyFont="1" applyBorder="1" applyAlignment="1">
      <alignment vertical="center"/>
    </xf>
    <xf numFmtId="4" fontId="30" fillId="0" borderId="0" xfId="0" applyNumberFormat="1" applyFont="1" applyBorder="1" applyAlignment="1">
      <alignment horizontal="center" vertical="center"/>
    </xf>
    <xf numFmtId="4" fontId="27" fillId="0" borderId="0" xfId="0" applyNumberFormat="1" applyFont="1" applyBorder="1" applyAlignment="1">
      <alignment horizontal="right" vertical="center"/>
    </xf>
    <xf numFmtId="4" fontId="27" fillId="0" borderId="0" xfId="0" applyNumberFormat="1" applyFont="1" applyBorder="1" applyAlignment="1">
      <alignment horizontal="center" vertical="center"/>
    </xf>
    <xf numFmtId="0" fontId="25" fillId="0" borderId="72" xfId="0" applyFont="1" applyBorder="1" applyAlignment="1">
      <alignment vertical="center"/>
    </xf>
    <xf numFmtId="0" fontId="25" fillId="0" borderId="0" xfId="0" applyFont="1" applyBorder="1" applyAlignment="1">
      <alignment vertical="center"/>
    </xf>
    <xf numFmtId="0" fontId="32" fillId="4" borderId="0" xfId="0" applyFont="1" applyFill="1" applyBorder="1" applyAlignment="1" applyProtection="1">
      <alignment horizontal="left" vertical="center"/>
      <protection locked="0"/>
    </xf>
    <xf numFmtId="0" fontId="32" fillId="4" borderId="72" xfId="0" applyFont="1" applyFill="1" applyBorder="1" applyAlignment="1" applyProtection="1">
      <alignment horizontal="left" vertical="center"/>
      <protection locked="0"/>
    </xf>
    <xf numFmtId="49" fontId="9" fillId="4" borderId="0" xfId="0" applyNumberFormat="1" applyFont="1" applyFill="1" applyBorder="1" applyAlignment="1" applyProtection="1">
      <alignment horizontal="left" vertical="center"/>
      <protection locked="0"/>
    </xf>
    <xf numFmtId="49" fontId="9" fillId="4" borderId="72" xfId="0" applyNumberFormat="1" applyFont="1" applyFill="1" applyBorder="1" applyAlignment="1" applyProtection="1">
      <alignment horizontal="left" vertical="center"/>
      <protection locked="0"/>
    </xf>
    <xf numFmtId="49" fontId="9" fillId="4" borderId="72" xfId="0" applyNumberFormat="1" applyFont="1" applyFill="1" applyBorder="1" applyAlignment="1" applyProtection="1">
      <alignment horizontal="left" vertical="center" wrapText="1"/>
      <protection locked="0"/>
    </xf>
    <xf numFmtId="0" fontId="32" fillId="4" borderId="0" xfId="0" applyFont="1" applyFill="1" applyBorder="1" applyAlignment="1" applyProtection="1">
      <alignment vertical="center"/>
      <protection locked="0"/>
    </xf>
    <xf numFmtId="0" fontId="32" fillId="4" borderId="72" xfId="0" applyFont="1" applyFill="1" applyBorder="1" applyAlignment="1" applyProtection="1">
      <alignment vertical="center"/>
      <protection locked="0"/>
    </xf>
    <xf numFmtId="0" fontId="29" fillId="3" borderId="77" xfId="0" applyFont="1" applyFill="1" applyBorder="1" applyAlignment="1" applyProtection="1">
      <alignment vertical="center"/>
      <protection locked="0"/>
    </xf>
    <xf numFmtId="0" fontId="29" fillId="3" borderId="78" xfId="0" applyFont="1" applyFill="1" applyBorder="1" applyAlignment="1" applyProtection="1">
      <alignment vertical="center"/>
      <protection locked="0"/>
    </xf>
    <xf numFmtId="0" fontId="32" fillId="3" borderId="15" xfId="0" applyFont="1" applyFill="1" applyBorder="1" applyAlignment="1" applyProtection="1">
      <alignment vertical="center"/>
      <protection locked="0"/>
    </xf>
    <xf numFmtId="0" fontId="29" fillId="3" borderId="15" xfId="0" applyFont="1" applyFill="1" applyBorder="1" applyAlignment="1" applyProtection="1">
      <alignment horizontal="left" vertical="center"/>
      <protection locked="0"/>
    </xf>
    <xf numFmtId="0" fontId="9" fillId="3" borderId="15" xfId="0" applyFont="1" applyFill="1" applyBorder="1" applyAlignment="1" applyProtection="1">
      <alignment horizontal="left" vertical="center"/>
      <protection locked="0"/>
    </xf>
    <xf numFmtId="0" fontId="29" fillId="3" borderId="79" xfId="0" applyFont="1" applyFill="1" applyBorder="1" applyAlignment="1" applyProtection="1">
      <alignment vertical="center"/>
      <protection locked="0"/>
    </xf>
    <xf numFmtId="0" fontId="9" fillId="0" borderId="57" xfId="0" applyFont="1" applyBorder="1" applyAlignment="1" applyProtection="1">
      <alignment horizontal="center" vertical="center" wrapText="1"/>
      <protection hidden="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12" fillId="5" borderId="80" xfId="0" applyFont="1" applyFill="1" applyBorder="1" applyAlignment="1" applyProtection="1">
      <alignment horizontal="left" vertical="center"/>
      <protection locked="0"/>
    </xf>
    <xf numFmtId="0" fontId="12" fillId="5" borderId="80" xfId="0" applyFont="1" applyFill="1" applyBorder="1" applyAlignment="1" applyProtection="1">
      <alignment horizontal="center" vertical="center"/>
      <protection locked="0"/>
    </xf>
    <xf numFmtId="0" fontId="12" fillId="5" borderId="51" xfId="0" applyFont="1" applyFill="1" applyBorder="1" applyAlignment="1" applyProtection="1">
      <alignment horizontal="left" vertical="center"/>
      <protection locked="0"/>
    </xf>
    <xf numFmtId="0" fontId="12" fillId="5" borderId="51" xfId="0" applyFont="1" applyFill="1" applyBorder="1" applyAlignment="1" applyProtection="1">
      <alignment horizontal="center" vertical="center"/>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1" fontId="4" fillId="3" borderId="29" xfId="0" applyNumberFormat="1" applyFont="1" applyFill="1" applyBorder="1" applyAlignment="1" applyProtection="1">
      <alignment horizontal="center" vertical="center"/>
      <protection locked="0"/>
    </xf>
    <xf numFmtId="1" fontId="4" fillId="3" borderId="1" xfId="0" applyNumberFormat="1" applyFont="1" applyFill="1" applyBorder="1" applyAlignment="1" applyProtection="1">
      <alignment horizontal="center" vertical="center"/>
      <protection locked="0"/>
    </xf>
    <xf numFmtId="1" fontId="4" fillId="3" borderId="26" xfId="0" applyNumberFormat="1" applyFont="1" applyFill="1" applyBorder="1" applyAlignment="1" applyProtection="1">
      <alignment horizontal="center" vertical="center"/>
      <protection locked="0"/>
    </xf>
    <xf numFmtId="0" fontId="9" fillId="5" borderId="0" xfId="0" applyFont="1" applyFill="1" applyAlignment="1" applyProtection="1">
      <alignment horizontal="left" vertical="center" wrapText="1"/>
      <protection locked="0"/>
    </xf>
    <xf numFmtId="166" fontId="9" fillId="0" borderId="1" xfId="0" applyNumberFormat="1" applyFont="1" applyBorder="1" applyAlignment="1">
      <alignment horizontal="center" vertical="center"/>
    </xf>
    <xf numFmtId="166" fontId="9" fillId="0" borderId="16" xfId="0" applyNumberFormat="1" applyFont="1" applyBorder="1" applyAlignment="1">
      <alignment horizontal="center" vertical="center"/>
    </xf>
    <xf numFmtId="167" fontId="9" fillId="0" borderId="1" xfId="0" applyNumberFormat="1" applyFont="1" applyBorder="1" applyAlignment="1">
      <alignment horizontal="center" vertical="center"/>
    </xf>
    <xf numFmtId="167" fontId="9" fillId="0" borderId="16" xfId="0" applyNumberFormat="1" applyFont="1" applyBorder="1" applyAlignment="1">
      <alignment horizontal="center" vertical="center"/>
    </xf>
    <xf numFmtId="168" fontId="39" fillId="0" borderId="50" xfId="2" applyNumberFormat="1" applyBorder="1" applyAlignment="1">
      <alignment horizontal="right" vertical="center" wrapText="1"/>
    </xf>
    <xf numFmtId="167" fontId="39" fillId="2" borderId="29" xfId="2" applyNumberFormat="1" applyFill="1" applyBorder="1" applyAlignment="1">
      <alignment horizontal="center" vertical="center"/>
    </xf>
    <xf numFmtId="168" fontId="39" fillId="0" borderId="29" xfId="2" applyNumberFormat="1" applyBorder="1" applyAlignment="1">
      <alignment horizontal="right" vertical="center" wrapText="1"/>
    </xf>
    <xf numFmtId="170" fontId="39" fillId="2" borderId="29" xfId="2" applyNumberFormat="1" applyFill="1" applyBorder="1" applyAlignment="1">
      <alignment horizontal="center" vertical="center"/>
    </xf>
    <xf numFmtId="167" fontId="39" fillId="2" borderId="14" xfId="2" applyNumberFormat="1" applyFill="1" applyBorder="1" applyAlignment="1">
      <alignment horizontal="center" vertical="center"/>
    </xf>
    <xf numFmtId="170" fontId="39" fillId="2" borderId="14" xfId="2" applyNumberFormat="1" applyFill="1" applyBorder="1" applyAlignment="1">
      <alignment horizontal="center" vertical="center"/>
    </xf>
    <xf numFmtId="168" fontId="1" fillId="0" borderId="4" xfId="2" applyNumberFormat="1" applyFont="1" applyBorder="1" applyAlignment="1">
      <alignment horizontal="right" vertical="center" wrapText="1"/>
    </xf>
    <xf numFmtId="167" fontId="1" fillId="2" borderId="4" xfId="1" applyNumberFormat="1" applyFont="1" applyFill="1" applyBorder="1" applyAlignment="1">
      <alignment horizontal="right" vertical="center" wrapText="1"/>
    </xf>
    <xf numFmtId="0" fontId="39" fillId="5" borderId="82" xfId="2" applyFill="1" applyBorder="1" applyProtection="1">
      <protection locked="0"/>
    </xf>
    <xf numFmtId="165" fontId="39" fillId="5" borderId="50" xfId="2" applyNumberFormat="1" applyFill="1" applyBorder="1" applyAlignment="1" applyProtection="1">
      <alignment horizontal="center" vertical="center" wrapText="1"/>
      <protection locked="0"/>
    </xf>
    <xf numFmtId="5" fontId="39" fillId="5" borderId="50" xfId="2" applyNumberFormat="1" applyFill="1" applyBorder="1" applyAlignment="1" applyProtection="1">
      <alignment vertical="center" wrapText="1"/>
      <protection locked="0"/>
    </xf>
    <xf numFmtId="0" fontId="39" fillId="5" borderId="23" xfId="2" applyFill="1" applyBorder="1" applyProtection="1">
      <protection locked="0"/>
    </xf>
    <xf numFmtId="165" fontId="39" fillId="5" borderId="29" xfId="2" applyNumberFormat="1" applyFill="1" applyBorder="1" applyAlignment="1" applyProtection="1">
      <alignment horizontal="center" vertical="center" wrapText="1"/>
      <protection locked="0"/>
    </xf>
    <xf numFmtId="0" fontId="39" fillId="5" borderId="28" xfId="2" applyFill="1" applyBorder="1" applyProtection="1">
      <protection locked="0"/>
    </xf>
    <xf numFmtId="0" fontId="39" fillId="5" borderId="25" xfId="2" applyFill="1" applyBorder="1" applyProtection="1">
      <protection locked="0"/>
    </xf>
    <xf numFmtId="165" fontId="39" fillId="5" borderId="26" xfId="2" applyNumberFormat="1" applyFill="1" applyBorder="1" applyAlignment="1" applyProtection="1">
      <alignment horizontal="center" vertical="center" wrapText="1"/>
      <protection locked="0"/>
    </xf>
    <xf numFmtId="0" fontId="39" fillId="4" borderId="82" xfId="2" applyFill="1" applyBorder="1" applyProtection="1">
      <protection locked="0"/>
    </xf>
    <xf numFmtId="165" fontId="39" fillId="4" borderId="50" xfId="2" applyNumberFormat="1" applyFill="1" applyBorder="1" applyAlignment="1" applyProtection="1">
      <alignment horizontal="center" vertical="center" wrapText="1"/>
      <protection locked="0"/>
    </xf>
    <xf numFmtId="5" fontId="39" fillId="4" borderId="50" xfId="2" applyNumberFormat="1" applyFill="1" applyBorder="1" applyAlignment="1" applyProtection="1">
      <alignment vertical="center" wrapText="1"/>
      <protection locked="0"/>
    </xf>
    <xf numFmtId="170" fontId="39" fillId="2" borderId="81" xfId="2" applyNumberFormat="1" applyFill="1" applyBorder="1" applyAlignment="1">
      <alignment horizontal="center" vertical="center"/>
    </xf>
    <xf numFmtId="0" fontId="39" fillId="4" borderId="23" xfId="2" applyFill="1" applyBorder="1" applyProtection="1">
      <protection locked="0"/>
    </xf>
    <xf numFmtId="165" fontId="39" fillId="4" borderId="1" xfId="2" applyNumberFormat="1" applyFill="1" applyBorder="1" applyAlignment="1" applyProtection="1">
      <alignment horizontal="center" vertical="center" wrapText="1"/>
      <protection locked="0"/>
    </xf>
    <xf numFmtId="5" fontId="39" fillId="4" borderId="1" xfId="2" applyNumberFormat="1" applyFill="1" applyBorder="1" applyAlignment="1" applyProtection="1">
      <alignment vertical="center" wrapText="1"/>
      <protection locked="0"/>
    </xf>
    <xf numFmtId="170" fontId="39" fillId="2" borderId="30" xfId="2" applyNumberFormat="1" applyFill="1" applyBorder="1" applyAlignment="1">
      <alignment horizontal="center" vertical="center"/>
    </xf>
    <xf numFmtId="164" fontId="39" fillId="4" borderId="1" xfId="2" applyNumberFormat="1" applyFill="1" applyBorder="1" applyAlignment="1" applyProtection="1">
      <alignment vertical="center" wrapText="1"/>
      <protection locked="0"/>
    </xf>
    <xf numFmtId="0" fontId="39" fillId="4" borderId="25" xfId="2" applyFill="1" applyBorder="1" applyProtection="1">
      <protection locked="0"/>
    </xf>
    <xf numFmtId="165" fontId="39" fillId="4" borderId="26" xfId="2" applyNumberFormat="1" applyFill="1" applyBorder="1" applyAlignment="1" applyProtection="1">
      <alignment horizontal="center" vertical="center" wrapText="1"/>
      <protection locked="0"/>
    </xf>
    <xf numFmtId="164" fontId="39" fillId="4" borderId="26" xfId="2" applyNumberFormat="1" applyFill="1" applyBorder="1" applyAlignment="1" applyProtection="1">
      <alignment vertical="center" wrapText="1"/>
      <protection locked="0"/>
    </xf>
    <xf numFmtId="170" fontId="39" fillId="2" borderId="36" xfId="2" applyNumberFormat="1" applyFill="1" applyBorder="1" applyAlignment="1">
      <alignment horizontal="center" vertical="center"/>
    </xf>
    <xf numFmtId="169" fontId="9" fillId="2" borderId="29" xfId="1" applyNumberFormat="1" applyFont="1" applyFill="1" applyBorder="1" applyAlignment="1">
      <alignment horizontal="right" vertical="center" wrapText="1"/>
    </xf>
    <xf numFmtId="0" fontId="13" fillId="2" borderId="8" xfId="0" applyFont="1" applyFill="1" applyBorder="1" applyAlignment="1">
      <alignment horizontal="left" vertical="center" wrapText="1"/>
    </xf>
    <xf numFmtId="0" fontId="9" fillId="2" borderId="8" xfId="0" applyFont="1" applyFill="1" applyBorder="1" applyAlignment="1">
      <alignment horizontal="left" vertical="center"/>
    </xf>
    <xf numFmtId="169" fontId="9" fillId="2" borderId="4" xfId="1" applyNumberFormat="1" applyFont="1" applyFill="1" applyBorder="1" applyAlignment="1">
      <alignment horizontal="right" vertical="center" wrapText="1"/>
    </xf>
    <xf numFmtId="169" fontId="9" fillId="2" borderId="7" xfId="1" applyNumberFormat="1" applyFont="1" applyFill="1" applyBorder="1" applyAlignment="1">
      <alignment horizontal="right" vertical="center" wrapText="1"/>
    </xf>
    <xf numFmtId="0" fontId="29" fillId="4" borderId="0" xfId="0" applyFont="1" applyFill="1" applyBorder="1" applyAlignment="1" applyProtection="1">
      <alignment vertical="center"/>
      <protection locked="0"/>
    </xf>
    <xf numFmtId="0" fontId="41" fillId="4" borderId="0" xfId="0" applyFont="1" applyFill="1" applyBorder="1" applyAlignment="1" applyProtection="1">
      <alignment vertical="center"/>
      <protection locked="0"/>
    </xf>
    <xf numFmtId="171" fontId="7" fillId="0" borderId="30" xfId="0" applyNumberFormat="1" applyFont="1" applyBorder="1" applyAlignment="1">
      <alignment horizontal="center" vertical="center"/>
    </xf>
    <xf numFmtId="171" fontId="7" fillId="0" borderId="24" xfId="0" applyNumberFormat="1" applyFont="1" applyBorder="1" applyAlignment="1">
      <alignment horizontal="center" vertical="center"/>
    </xf>
    <xf numFmtId="171" fontId="7" fillId="0" borderId="27" xfId="0" applyNumberFormat="1" applyFont="1" applyBorder="1" applyAlignment="1">
      <alignment horizontal="center" vertical="center"/>
    </xf>
    <xf numFmtId="171" fontId="7" fillId="0" borderId="9" xfId="0" applyNumberFormat="1" applyFont="1" applyBorder="1" applyAlignment="1">
      <alignment horizontal="center" vertical="center"/>
    </xf>
    <xf numFmtId="171" fontId="7" fillId="0" borderId="7" xfId="0" applyNumberFormat="1" applyFont="1" applyBorder="1" applyAlignment="1">
      <alignment horizontal="center" vertical="center"/>
    </xf>
    <xf numFmtId="171" fontId="4" fillId="2" borderId="41" xfId="0" applyNumberFormat="1" applyFont="1" applyFill="1" applyBorder="1" applyAlignment="1">
      <alignment horizontal="center" vertical="center"/>
    </xf>
    <xf numFmtId="171" fontId="4" fillId="2" borderId="42" xfId="0" applyNumberFormat="1" applyFont="1" applyFill="1" applyBorder="1" applyAlignment="1">
      <alignment horizontal="center" vertical="center"/>
    </xf>
    <xf numFmtId="171" fontId="4" fillId="2" borderId="2" xfId="0" applyNumberFormat="1" applyFont="1" applyFill="1" applyBorder="1" applyAlignment="1">
      <alignment horizontal="center" vertical="center"/>
    </xf>
    <xf numFmtId="171" fontId="7" fillId="2" borderId="9" xfId="0" applyNumberFormat="1" applyFont="1" applyFill="1" applyBorder="1" applyAlignment="1">
      <alignment horizontal="center" vertical="center"/>
    </xf>
    <xf numFmtId="171" fontId="7" fillId="2" borderId="4" xfId="0" applyNumberFormat="1" applyFont="1" applyFill="1" applyBorder="1" applyAlignment="1">
      <alignment horizontal="center" vertical="center"/>
    </xf>
    <xf numFmtId="0" fontId="7" fillId="0" borderId="84" xfId="0" applyFont="1" applyBorder="1" applyAlignment="1" applyProtection="1">
      <alignment horizontal="center" vertical="center" wrapText="1"/>
      <protection locked="0"/>
    </xf>
    <xf numFmtId="1" fontId="4" fillId="3" borderId="85" xfId="0" applyNumberFormat="1" applyFont="1" applyFill="1" applyBorder="1" applyAlignment="1" applyProtection="1">
      <alignment horizontal="center" vertical="center"/>
      <protection locked="0"/>
    </xf>
    <xf numFmtId="1" fontId="4" fillId="3" borderId="80" xfId="0" applyNumberFormat="1" applyFont="1" applyFill="1" applyBorder="1" applyAlignment="1" applyProtection="1">
      <alignment horizontal="center" vertical="center"/>
      <protection locked="0"/>
    </xf>
    <xf numFmtId="1" fontId="4" fillId="3" borderId="86" xfId="0" applyNumberFormat="1" applyFont="1" applyFill="1" applyBorder="1" applyAlignment="1" applyProtection="1">
      <alignment horizontal="center" vertical="center"/>
      <protection locked="0"/>
    </xf>
    <xf numFmtId="0" fontId="7" fillId="0" borderId="9" xfId="0" applyFont="1" applyBorder="1" applyAlignment="1" applyProtection="1">
      <alignment horizontal="center" vertical="center" wrapText="1"/>
      <protection locked="0"/>
    </xf>
    <xf numFmtId="171" fontId="7" fillId="0" borderId="28" xfId="0" applyNumberFormat="1" applyFont="1" applyBorder="1" applyAlignment="1">
      <alignment horizontal="center" vertical="center"/>
    </xf>
    <xf numFmtId="171" fontId="7" fillId="0" borderId="23" xfId="0" applyNumberFormat="1" applyFont="1" applyBorder="1" applyAlignment="1">
      <alignment horizontal="center" vertical="center"/>
    </xf>
    <xf numFmtId="171" fontId="7" fillId="0" borderId="25" xfId="0" applyNumberFormat="1" applyFont="1" applyBorder="1" applyAlignment="1">
      <alignment horizontal="center" vertical="center"/>
    </xf>
    <xf numFmtId="169" fontId="7" fillId="0" borderId="9" xfId="0" applyNumberFormat="1" applyFont="1" applyBorder="1" applyAlignment="1">
      <alignment horizontal="right" vertical="center"/>
    </xf>
    <xf numFmtId="169" fontId="7" fillId="0" borderId="7" xfId="0" applyNumberFormat="1" applyFont="1" applyBorder="1" applyAlignment="1">
      <alignment horizontal="right" vertical="center"/>
    </xf>
    <xf numFmtId="169" fontId="7" fillId="2" borderId="9" xfId="0" applyNumberFormat="1" applyFont="1" applyFill="1" applyBorder="1" applyAlignment="1">
      <alignment horizontal="right" vertical="center"/>
    </xf>
    <xf numFmtId="0" fontId="7" fillId="0" borderId="5" xfId="0" applyFont="1" applyBorder="1" applyAlignment="1">
      <alignment horizontal="center" vertical="center" wrapText="1"/>
    </xf>
    <xf numFmtId="0" fontId="29" fillId="4" borderId="72" xfId="0" applyFont="1" applyFill="1" applyBorder="1" applyAlignment="1" applyProtection="1">
      <alignment vertical="center"/>
      <protection locked="0"/>
    </xf>
    <xf numFmtId="0" fontId="32" fillId="5" borderId="0" xfId="0" applyFont="1" applyFill="1" applyAlignment="1" applyProtection="1">
      <alignment vertical="center"/>
    </xf>
    <xf numFmtId="0" fontId="32" fillId="4" borderId="0" xfId="0" applyFont="1" applyFill="1" applyBorder="1" applyAlignment="1" applyProtection="1">
      <alignment horizontal="left" vertical="center"/>
    </xf>
    <xf numFmtId="0" fontId="9" fillId="3" borderId="71" xfId="0" applyFont="1" applyFill="1" applyBorder="1" applyAlignment="1" applyProtection="1">
      <alignment vertical="center"/>
    </xf>
    <xf numFmtId="169" fontId="7" fillId="0" borderId="7" xfId="0" applyNumberFormat="1" applyFont="1" applyBorder="1" applyAlignment="1" applyProtection="1">
      <alignment horizontal="right" vertical="center"/>
    </xf>
    <xf numFmtId="166" fontId="0" fillId="0" borderId="1" xfId="0" applyNumberFormat="1" applyBorder="1" applyAlignment="1">
      <alignment horizontal="right" vertical="center" wrapText="1"/>
    </xf>
    <xf numFmtId="168" fontId="0" fillId="0" borderId="14" xfId="2" applyNumberFormat="1" applyFont="1" applyBorder="1" applyAlignment="1">
      <alignment horizontal="right" vertical="center" wrapText="1"/>
    </xf>
    <xf numFmtId="169" fontId="29" fillId="5" borderId="3" xfId="1" applyNumberFormat="1" applyFont="1" applyFill="1" applyBorder="1" applyAlignment="1" applyProtection="1">
      <alignment horizontal="right" vertical="center"/>
      <protection locked="0"/>
    </xf>
    <xf numFmtId="169" fontId="29" fillId="3" borderId="3" xfId="1" applyNumberFormat="1" applyFont="1" applyFill="1" applyBorder="1" applyAlignment="1" applyProtection="1">
      <alignment vertical="center"/>
      <protection locked="0"/>
    </xf>
    <xf numFmtId="169" fontId="29" fillId="5" borderId="42" xfId="1" applyNumberFormat="1" applyFont="1" applyFill="1" applyBorder="1" applyAlignment="1" applyProtection="1">
      <alignment horizontal="right" vertical="center"/>
      <protection locked="0"/>
    </xf>
    <xf numFmtId="169" fontId="29" fillId="3" borderId="42" xfId="1" applyNumberFormat="1" applyFont="1" applyFill="1" applyBorder="1" applyAlignment="1" applyProtection="1">
      <alignment vertical="center"/>
      <protection locked="0"/>
    </xf>
    <xf numFmtId="169" fontId="29" fillId="5" borderId="2" xfId="1" applyNumberFormat="1" applyFont="1" applyFill="1" applyBorder="1" applyAlignment="1" applyProtection="1">
      <alignment horizontal="right" vertical="center"/>
      <protection locked="0"/>
    </xf>
    <xf numFmtId="169" fontId="29" fillId="3" borderId="2" xfId="1" applyNumberFormat="1" applyFont="1" applyFill="1" applyBorder="1" applyAlignment="1" applyProtection="1">
      <alignment vertical="center"/>
      <protection locked="0"/>
    </xf>
    <xf numFmtId="169" fontId="31" fillId="4" borderId="3" xfId="0" applyNumberFormat="1" applyFont="1" applyFill="1" applyBorder="1" applyAlignment="1" applyProtection="1">
      <alignment vertical="center"/>
      <protection locked="0"/>
    </xf>
    <xf numFmtId="169" fontId="31" fillId="4" borderId="42" xfId="0" applyNumberFormat="1" applyFont="1" applyFill="1" applyBorder="1" applyAlignment="1" applyProtection="1">
      <alignment vertical="center"/>
      <protection locked="0"/>
    </xf>
    <xf numFmtId="169" fontId="31" fillId="4" borderId="2" xfId="0" applyNumberFormat="1" applyFont="1" applyFill="1" applyBorder="1" applyAlignment="1" applyProtection="1">
      <alignment vertical="center"/>
      <protection locked="0"/>
    </xf>
    <xf numFmtId="167" fontId="0" fillId="0" borderId="0" xfId="0" applyNumberFormat="1" applyAlignment="1">
      <alignment horizontal="center" vertical="center"/>
    </xf>
    <xf numFmtId="170" fontId="0" fillId="0" borderId="0" xfId="0" applyNumberFormat="1" applyAlignment="1">
      <alignment horizontal="center" vertical="center"/>
    </xf>
    <xf numFmtId="43" fontId="0" fillId="0" borderId="0" xfId="3" applyFont="1" applyAlignment="1">
      <alignment horizontal="center" vertical="center"/>
    </xf>
    <xf numFmtId="5" fontId="39" fillId="5" borderId="1" xfId="2" applyNumberFormat="1" applyFill="1" applyBorder="1" applyAlignment="1" applyProtection="1">
      <alignment vertical="center" wrapText="1"/>
      <protection locked="0"/>
    </xf>
    <xf numFmtId="164" fontId="39" fillId="5" borderId="1" xfId="2" applyNumberFormat="1" applyFill="1" applyBorder="1" applyAlignment="1" applyProtection="1">
      <alignment vertical="center" wrapText="1"/>
      <protection locked="0"/>
    </xf>
    <xf numFmtId="164" fontId="39" fillId="5" borderId="26" xfId="2" applyNumberFormat="1" applyFill="1" applyBorder="1" applyAlignment="1" applyProtection="1">
      <alignment vertical="center" wrapText="1"/>
      <protection locked="0"/>
    </xf>
    <xf numFmtId="166" fontId="1" fillId="0" borderId="6" xfId="2" applyNumberFormat="1" applyFont="1" applyBorder="1" applyAlignment="1">
      <alignment horizontal="right" vertical="center" wrapText="1"/>
    </xf>
    <xf numFmtId="168" fontId="1" fillId="0" borderId="6" xfId="2" applyNumberFormat="1" applyFont="1" applyBorder="1" applyAlignment="1">
      <alignment horizontal="right" vertical="center" wrapText="1"/>
    </xf>
    <xf numFmtId="167" fontId="39" fillId="2" borderId="50" xfId="2" applyNumberFormat="1" applyFill="1" applyBorder="1" applyAlignment="1">
      <alignment horizontal="center" vertical="center"/>
    </xf>
    <xf numFmtId="166" fontId="0" fillId="0" borderId="26" xfId="0" applyNumberFormat="1" applyBorder="1" applyAlignment="1">
      <alignment horizontal="right" vertical="center" wrapText="1"/>
    </xf>
    <xf numFmtId="166" fontId="0" fillId="0" borderId="87" xfId="0" applyNumberFormat="1" applyBorder="1" applyAlignment="1">
      <alignment horizontal="right" vertical="center" wrapText="1"/>
    </xf>
    <xf numFmtId="170" fontId="39" fillId="2" borderId="49" xfId="2" applyNumberFormat="1" applyFill="1" applyBorder="1" applyAlignment="1">
      <alignment horizontal="center" vertical="center"/>
    </xf>
    <xf numFmtId="0" fontId="1" fillId="0" borderId="56" xfId="0" applyFont="1" applyBorder="1" applyAlignment="1">
      <alignment horizontal="center" vertical="center" wrapText="1"/>
    </xf>
    <xf numFmtId="166" fontId="0" fillId="0" borderId="80" xfId="0" applyNumberFormat="1" applyBorder="1" applyAlignment="1">
      <alignment horizontal="right" vertical="center" wrapText="1"/>
    </xf>
    <xf numFmtId="170" fontId="39" fillId="2" borderId="67" xfId="2" applyNumberFormat="1" applyFill="1" applyBorder="1" applyAlignment="1">
      <alignment horizontal="center" vertical="center"/>
    </xf>
    <xf numFmtId="169" fontId="0" fillId="0" borderId="50" xfId="0" applyNumberFormat="1" applyFont="1" applyBorder="1" applyAlignment="1">
      <alignment horizontal="right" vertical="center"/>
    </xf>
    <xf numFmtId="169" fontId="0" fillId="0" borderId="1" xfId="0" applyNumberFormat="1" applyFont="1" applyBorder="1" applyAlignment="1">
      <alignment horizontal="right" vertical="center"/>
    </xf>
    <xf numFmtId="169" fontId="0" fillId="0" borderId="26" xfId="0" applyNumberFormat="1" applyFont="1" applyBorder="1" applyAlignment="1">
      <alignment horizontal="right" vertical="center"/>
    </xf>
    <xf numFmtId="169" fontId="0" fillId="0" borderId="81" xfId="0" applyNumberFormat="1" applyFont="1" applyBorder="1" applyAlignment="1">
      <alignment horizontal="right" vertical="center"/>
    </xf>
    <xf numFmtId="166" fontId="0" fillId="0" borderId="26" xfId="0" applyNumberFormat="1" applyFont="1" applyBorder="1" applyAlignment="1">
      <alignment horizontal="right" vertical="center" wrapText="1"/>
    </xf>
    <xf numFmtId="169" fontId="7" fillId="0" borderId="9" xfId="0" applyNumberFormat="1" applyFont="1" applyBorder="1" applyAlignment="1" applyProtection="1">
      <alignment horizontal="right" vertical="center"/>
    </xf>
    <xf numFmtId="169" fontId="7" fillId="2" borderId="4" xfId="0" applyNumberFormat="1" applyFont="1" applyFill="1" applyBorder="1" applyAlignment="1" applyProtection="1">
      <alignment horizontal="right" vertical="center"/>
    </xf>
    <xf numFmtId="49" fontId="29" fillId="4" borderId="3" xfId="0" applyNumberFormat="1" applyFont="1" applyFill="1" applyBorder="1" applyAlignment="1" applyProtection="1">
      <alignment vertical="center"/>
      <protection locked="0"/>
    </xf>
    <xf numFmtId="49" fontId="29" fillId="4" borderId="42" xfId="0" applyNumberFormat="1" applyFont="1" applyFill="1" applyBorder="1" applyAlignment="1" applyProtection="1">
      <alignment vertical="center"/>
      <protection locked="0"/>
    </xf>
    <xf numFmtId="49" fontId="29" fillId="4" borderId="2" xfId="0" applyNumberFormat="1" applyFont="1" applyFill="1" applyBorder="1" applyAlignment="1" applyProtection="1">
      <alignment vertical="center"/>
      <protection locked="0"/>
    </xf>
    <xf numFmtId="0" fontId="12" fillId="0" borderId="18" xfId="0" applyFont="1" applyBorder="1" applyAlignment="1" applyProtection="1">
      <alignment horizontal="center" vertical="center"/>
      <protection locked="0" hidden="1"/>
    </xf>
    <xf numFmtId="0" fontId="12" fillId="0" borderId="0" xfId="0" applyFont="1" applyBorder="1" applyAlignment="1" applyProtection="1">
      <alignment horizontal="center" vertical="center"/>
      <protection locked="0" hidden="1"/>
    </xf>
    <xf numFmtId="0" fontId="12" fillId="4" borderId="32" xfId="0" applyFont="1" applyFill="1" applyBorder="1" applyAlignment="1" applyProtection="1">
      <alignment horizontal="left" vertical="top" wrapText="1"/>
      <protection locked="0"/>
    </xf>
    <xf numFmtId="0" fontId="12" fillId="4" borderId="33" xfId="0" applyFont="1" applyFill="1" applyBorder="1" applyAlignment="1" applyProtection="1">
      <alignment horizontal="left" vertical="top" wrapText="1"/>
      <protection locked="0"/>
    </xf>
    <xf numFmtId="0" fontId="12" fillId="4" borderId="28" xfId="0" applyFont="1" applyFill="1" applyBorder="1" applyAlignment="1" applyProtection="1">
      <alignment horizontal="left" vertical="top" wrapText="1"/>
      <protection locked="0"/>
    </xf>
    <xf numFmtId="166" fontId="9" fillId="0" borderId="31" xfId="0" applyNumberFormat="1" applyFont="1" applyFill="1" applyBorder="1" applyAlignment="1" applyProtection="1">
      <alignment horizontal="center" vertical="center"/>
    </xf>
    <xf numFmtId="166" fontId="9" fillId="0" borderId="34" xfId="0" applyNumberFormat="1" applyFont="1" applyFill="1" applyBorder="1" applyAlignment="1" applyProtection="1">
      <alignment horizontal="center" vertical="center"/>
    </xf>
    <xf numFmtId="166" fontId="9" fillId="0" borderId="30" xfId="0" applyNumberFormat="1" applyFont="1" applyFill="1" applyBorder="1" applyAlignment="1" applyProtection="1">
      <alignment horizontal="center" vertical="center"/>
    </xf>
    <xf numFmtId="0" fontId="12" fillId="4" borderId="12" xfId="0" applyFont="1" applyFill="1" applyBorder="1" applyAlignment="1" applyProtection="1">
      <alignment horizontal="left" vertical="top" wrapText="1"/>
      <protection locked="0"/>
    </xf>
    <xf numFmtId="0" fontId="12" fillId="4" borderId="13" xfId="0" applyFont="1" applyFill="1" applyBorder="1" applyAlignment="1" applyProtection="1">
      <alignment horizontal="left" vertical="top" wrapText="1"/>
      <protection locked="0"/>
    </xf>
    <xf numFmtId="0" fontId="12" fillId="4" borderId="29" xfId="0" applyFont="1" applyFill="1" applyBorder="1" applyAlignment="1" applyProtection="1">
      <alignment horizontal="left" vertical="top" wrapText="1"/>
      <protection locked="0"/>
    </xf>
    <xf numFmtId="0" fontId="12" fillId="4" borderId="14" xfId="0" applyFont="1" applyFill="1" applyBorder="1" applyAlignment="1" applyProtection="1">
      <alignment horizontal="left" vertical="top" wrapText="1"/>
      <protection locked="0"/>
    </xf>
    <xf numFmtId="0" fontId="12" fillId="4" borderId="56" xfId="0" applyFont="1" applyFill="1" applyBorder="1" applyAlignment="1" applyProtection="1">
      <alignment horizontal="left" vertical="top" wrapText="1"/>
      <protection locked="0"/>
    </xf>
    <xf numFmtId="166" fontId="9" fillId="0" borderId="12" xfId="0" applyNumberFormat="1" applyFont="1" applyBorder="1" applyAlignment="1">
      <alignment horizontal="center" vertical="center" wrapText="1"/>
    </xf>
    <xf numFmtId="166" fontId="9" fillId="0" borderId="13" xfId="0" applyNumberFormat="1" applyFont="1" applyBorder="1" applyAlignment="1">
      <alignment horizontal="center" vertical="center" wrapText="1"/>
    </xf>
    <xf numFmtId="166" fontId="9" fillId="0" borderId="29" xfId="0" applyNumberFormat="1" applyFont="1" applyBorder="1" applyAlignment="1">
      <alignment horizontal="center" vertical="center" wrapText="1"/>
    </xf>
    <xf numFmtId="166" fontId="9" fillId="0" borderId="56" xfId="0" applyNumberFormat="1" applyFont="1" applyBorder="1" applyAlignment="1">
      <alignment horizontal="center" vertical="center" wrapText="1"/>
    </xf>
    <xf numFmtId="166" fontId="9" fillId="0" borderId="57" xfId="0" applyNumberFormat="1" applyFont="1" applyBorder="1" applyAlignment="1">
      <alignment horizontal="center" vertical="center"/>
    </xf>
    <xf numFmtId="166" fontId="9" fillId="0" borderId="34" xfId="0" applyNumberFormat="1" applyFont="1" applyBorder="1" applyAlignment="1">
      <alignment horizontal="center" vertical="center"/>
    </xf>
    <xf numFmtId="166" fontId="9" fillId="0" borderId="30" xfId="0" applyNumberFormat="1" applyFont="1" applyBorder="1" applyAlignment="1">
      <alignment horizontal="center" vertical="center"/>
    </xf>
    <xf numFmtId="0" fontId="12" fillId="4" borderId="58" xfId="0" applyFont="1" applyFill="1" applyBorder="1" applyAlignment="1" applyProtection="1">
      <alignment horizontal="left" vertical="top" wrapText="1"/>
      <protection locked="0"/>
    </xf>
    <xf numFmtId="166" fontId="9" fillId="0" borderId="31" xfId="0" applyNumberFormat="1" applyFont="1" applyBorder="1" applyAlignment="1">
      <alignment horizontal="center" vertical="center"/>
    </xf>
    <xf numFmtId="166" fontId="9" fillId="0" borderId="14" xfId="0" applyNumberFormat="1" applyFont="1" applyBorder="1" applyAlignment="1">
      <alignment horizontal="center" vertical="center" wrapText="1"/>
    </xf>
    <xf numFmtId="166" fontId="9" fillId="0" borderId="36" xfId="0" applyNumberFormat="1" applyFont="1" applyFill="1" applyBorder="1" applyAlignment="1" applyProtection="1">
      <alignment horizontal="center" vertical="center"/>
    </xf>
    <xf numFmtId="166" fontId="9" fillId="0" borderId="57" xfId="0" applyNumberFormat="1" applyFont="1" applyFill="1" applyBorder="1" applyAlignment="1" applyProtection="1">
      <alignment horizontal="center" vertical="center"/>
    </xf>
    <xf numFmtId="166" fontId="9" fillId="0" borderId="36" xfId="0" applyNumberFormat="1" applyFont="1" applyBorder="1" applyAlignment="1">
      <alignment horizontal="center" vertical="center"/>
    </xf>
    <xf numFmtId="0" fontId="12" fillId="4" borderId="35" xfId="0" applyFont="1" applyFill="1" applyBorder="1" applyAlignment="1" applyProtection="1">
      <alignment horizontal="left" vertical="top" wrapText="1"/>
      <protection locked="0"/>
    </xf>
    <xf numFmtId="0" fontId="29" fillId="5" borderId="65" xfId="0" applyFont="1" applyFill="1" applyBorder="1" applyAlignment="1" applyProtection="1">
      <alignment horizontal="left" vertical="center" wrapText="1"/>
      <protection locked="0"/>
    </xf>
    <xf numFmtId="0" fontId="29" fillId="5" borderId="66" xfId="0" applyFont="1" applyFill="1" applyBorder="1" applyAlignment="1" applyProtection="1">
      <alignment horizontal="left" vertical="center" wrapText="1"/>
      <protection locked="0"/>
    </xf>
    <xf numFmtId="0" fontId="29" fillId="5" borderId="67" xfId="0" applyFont="1" applyFill="1" applyBorder="1" applyAlignment="1" applyProtection="1">
      <alignment horizontal="left" vertical="center" wrapText="1"/>
      <protection locked="0"/>
    </xf>
    <xf numFmtId="0" fontId="29" fillId="5" borderId="68" xfId="0" applyFont="1" applyFill="1" applyBorder="1" applyAlignment="1" applyProtection="1">
      <alignment horizontal="left" vertical="center" wrapText="1"/>
      <protection locked="0"/>
    </xf>
    <xf numFmtId="0" fontId="29" fillId="5" borderId="45" xfId="0" applyFont="1" applyFill="1" applyBorder="1" applyAlignment="1" applyProtection="1">
      <alignment horizontal="left" vertical="center" wrapText="1"/>
      <protection locked="0"/>
    </xf>
    <xf numFmtId="0" fontId="9" fillId="3" borderId="0" xfId="0" applyFont="1" applyFill="1" applyBorder="1" applyAlignment="1" applyProtection="1">
      <alignment horizontal="left" vertical="center" wrapText="1"/>
      <protection locked="0"/>
    </xf>
    <xf numFmtId="0" fontId="29" fillId="3" borderId="0" xfId="0" applyFont="1" applyFill="1" applyBorder="1" applyAlignment="1" applyProtection="1">
      <alignment vertical="center" wrapText="1"/>
      <protection locked="0"/>
    </xf>
    <xf numFmtId="0" fontId="29" fillId="3" borderId="15" xfId="0" applyFont="1" applyFill="1" applyBorder="1" applyAlignment="1" applyProtection="1">
      <alignment vertical="center" wrapText="1"/>
      <protection locked="0"/>
    </xf>
    <xf numFmtId="49" fontId="9" fillId="4" borderId="0" xfId="0" applyNumberFormat="1" applyFont="1" applyFill="1" applyBorder="1" applyAlignment="1" applyProtection="1">
      <alignment horizontal="left" vertical="center" wrapText="1"/>
    </xf>
    <xf numFmtId="0" fontId="9" fillId="5" borderId="0" xfId="0" applyFont="1" applyFill="1" applyAlignment="1" applyProtection="1">
      <alignment horizontal="left" vertical="center" wrapText="1"/>
    </xf>
    <xf numFmtId="0" fontId="9" fillId="2" borderId="8" xfId="0" applyFont="1" applyFill="1" applyBorder="1" applyAlignment="1">
      <alignment horizontal="left"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49" fontId="29" fillId="5" borderId="43" xfId="0" applyNumberFormat="1" applyFont="1" applyFill="1" applyBorder="1" applyAlignment="1" applyProtection="1">
      <alignment horizontal="left" vertical="center"/>
      <protection locked="0"/>
    </xf>
    <xf numFmtId="49" fontId="29" fillId="5" borderId="44" xfId="0" applyNumberFormat="1" applyFont="1" applyFill="1" applyBorder="1" applyAlignment="1" applyProtection="1">
      <alignment horizontal="left" vertical="center"/>
      <protection locked="0"/>
    </xf>
    <xf numFmtId="49" fontId="29" fillId="5" borderId="37" xfId="0" applyNumberFormat="1" applyFont="1" applyFill="1" applyBorder="1" applyAlignment="1" applyProtection="1">
      <alignment horizontal="left" vertical="center"/>
      <protection locked="0"/>
    </xf>
    <xf numFmtId="49" fontId="29" fillId="5" borderId="39" xfId="0" applyNumberFormat="1" applyFont="1" applyFill="1" applyBorder="1" applyAlignment="1" applyProtection="1">
      <alignment horizontal="left" vertical="center"/>
      <protection locked="0"/>
    </xf>
    <xf numFmtId="49" fontId="29" fillId="5" borderId="38" xfId="0" applyNumberFormat="1" applyFont="1" applyFill="1" applyBorder="1" applyAlignment="1" applyProtection="1">
      <alignment horizontal="left" vertical="center"/>
      <protection locked="0"/>
    </xf>
    <xf numFmtId="49" fontId="29" fillId="5" borderId="40" xfId="0" applyNumberFormat="1" applyFont="1" applyFill="1" applyBorder="1" applyAlignment="1" applyProtection="1">
      <alignment horizontal="left" vertical="center"/>
      <protection locked="0"/>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0" fillId="0" borderId="21" xfId="0" applyBorder="1" applyAlignment="1">
      <alignment vertical="center"/>
    </xf>
    <xf numFmtId="0" fontId="7" fillId="0" borderId="69" xfId="0" applyFont="1" applyBorder="1" applyAlignment="1" applyProtection="1">
      <alignment horizontal="center" vertical="center" wrapText="1"/>
    </xf>
    <xf numFmtId="0" fontId="4" fillId="0" borderId="70" xfId="0" applyFont="1" applyBorder="1" applyAlignment="1" applyProtection="1">
      <alignment horizontal="center" vertical="center" wrapText="1"/>
    </xf>
    <xf numFmtId="49" fontId="7" fillId="0" borderId="69" xfId="0" applyNumberFormat="1" applyFont="1" applyBorder="1" applyAlignment="1" applyProtection="1">
      <alignment horizontal="center" vertical="center" wrapText="1"/>
    </xf>
    <xf numFmtId="49" fontId="4" fillId="0" borderId="70" xfId="0" applyNumberFormat="1" applyFont="1" applyBorder="1" applyAlignment="1" applyProtection="1">
      <alignment horizontal="center" vertical="center" wrapText="1"/>
    </xf>
    <xf numFmtId="0" fontId="7" fillId="0" borderId="69" xfId="0" applyFont="1" applyBorder="1" applyAlignment="1" applyProtection="1">
      <alignment horizontal="center" vertical="center"/>
      <protection locked="0"/>
    </xf>
    <xf numFmtId="0" fontId="7" fillId="0" borderId="70" xfId="0" applyFont="1" applyBorder="1" applyAlignment="1" applyProtection="1">
      <alignment horizontal="center" vertical="center"/>
      <protection locked="0"/>
    </xf>
    <xf numFmtId="0" fontId="4" fillId="0" borderId="83" xfId="0" applyFont="1" applyBorder="1" applyAlignment="1" applyProtection="1">
      <alignment horizontal="center" vertical="center" wrapText="1"/>
    </xf>
  </cellXfs>
  <cellStyles count="4">
    <cellStyle name="Milliers" xfId="3" builtinId="3"/>
    <cellStyle name="Monétaire" xfId="1" builtinId="4"/>
    <cellStyle name="Normal" xfId="0" builtinId="0"/>
    <cellStyle name="Normal 2" xfId="2" xr:uid="{D5265AE0-3101-4CAF-B6A8-E21B8F35EC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33</xdr:row>
      <xdr:rowOff>62173</xdr:rowOff>
    </xdr:from>
    <xdr:to>
      <xdr:col>1</xdr:col>
      <xdr:colOff>99880</xdr:colOff>
      <xdr:row>58</xdr:row>
      <xdr:rowOff>17972</xdr:rowOff>
    </xdr:to>
    <xdr:pic>
      <xdr:nvPicPr>
        <xdr:cNvPr id="2" name="Image 1">
          <a:extLst>
            <a:ext uri="{FF2B5EF4-FFF2-40B4-BE49-F238E27FC236}">
              <a16:creationId xmlns:a16="http://schemas.microsoft.com/office/drawing/2014/main" id="{D75C3B20-47FF-4870-8637-BF91E68CBD4A}"/>
            </a:ext>
          </a:extLst>
        </xdr:cNvPr>
        <xdr:cNvPicPr>
          <a:picLocks noChangeAspect="1"/>
        </xdr:cNvPicPr>
      </xdr:nvPicPr>
      <xdr:blipFill>
        <a:blip xmlns:r="http://schemas.openxmlformats.org/officeDocument/2006/relationships" r:embed="rId1"/>
        <a:stretch>
          <a:fillRect/>
        </a:stretch>
      </xdr:blipFill>
      <xdr:spPr>
        <a:xfrm>
          <a:off x="0" y="7664201"/>
          <a:ext cx="6650564" cy="4673370"/>
        </a:xfrm>
        <a:prstGeom prst="rect">
          <a:avLst/>
        </a:prstGeom>
      </xdr:spPr>
    </xdr:pic>
    <xdr:clientData/>
  </xdr:twoCellAnchor>
  <xdr:twoCellAnchor editAs="oneCell">
    <xdr:from>
      <xdr:col>0</xdr:col>
      <xdr:colOff>1</xdr:colOff>
      <xdr:row>78</xdr:row>
      <xdr:rowOff>17972</xdr:rowOff>
    </xdr:from>
    <xdr:to>
      <xdr:col>1</xdr:col>
      <xdr:colOff>1053934</xdr:colOff>
      <xdr:row>102</xdr:row>
      <xdr:rowOff>161904</xdr:rowOff>
    </xdr:to>
    <xdr:pic>
      <xdr:nvPicPr>
        <xdr:cNvPr id="3" name="Image 2">
          <a:extLst>
            <a:ext uri="{FF2B5EF4-FFF2-40B4-BE49-F238E27FC236}">
              <a16:creationId xmlns:a16="http://schemas.microsoft.com/office/drawing/2014/main" id="{1D262A60-BD7D-BC00-1EA3-565C89B95345}"/>
            </a:ext>
          </a:extLst>
        </xdr:cNvPr>
        <xdr:cNvPicPr>
          <a:picLocks noChangeAspect="1"/>
        </xdr:cNvPicPr>
      </xdr:nvPicPr>
      <xdr:blipFill>
        <a:blip xmlns:r="http://schemas.openxmlformats.org/officeDocument/2006/relationships" r:embed="rId2"/>
        <a:stretch>
          <a:fillRect/>
        </a:stretch>
      </xdr:blipFill>
      <xdr:spPr>
        <a:xfrm>
          <a:off x="1" y="16264387"/>
          <a:ext cx="7604617" cy="4672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H105"/>
  <sheetViews>
    <sheetView tabSelected="1" zoomScale="106" zoomScaleNormal="106" zoomScaleSheetLayoutView="100" workbookViewId="0">
      <selection activeCell="A11" sqref="A11"/>
    </sheetView>
  </sheetViews>
  <sheetFormatPr baseColWidth="10" defaultColWidth="96.140625" defaultRowHeight="15" x14ac:dyDescent="0.25"/>
  <cols>
    <col min="1" max="1" width="98.28515625" style="81" customWidth="1"/>
    <col min="2" max="16384" width="96.140625" style="85"/>
  </cols>
  <sheetData>
    <row r="1" spans="1:8" ht="21" x14ac:dyDescent="0.25">
      <c r="A1" s="83" t="s">
        <v>115</v>
      </c>
      <c r="B1" s="84"/>
      <c r="C1" s="84"/>
      <c r="D1" s="84"/>
      <c r="E1" s="84"/>
      <c r="F1" s="84"/>
      <c r="G1" s="84"/>
      <c r="H1" s="84"/>
    </row>
    <row r="2" spans="1:8" s="86" customFormat="1" ht="87.75" customHeight="1" x14ac:dyDescent="0.25">
      <c r="A2" s="79" t="s">
        <v>0</v>
      </c>
      <c r="B2" s="79"/>
      <c r="C2" s="79"/>
      <c r="D2" s="79"/>
      <c r="E2" s="79"/>
      <c r="F2" s="79"/>
      <c r="G2" s="79"/>
      <c r="H2" s="79"/>
    </row>
    <row r="3" spans="1:8" ht="9" customHeight="1" x14ac:dyDescent="0.25"/>
    <row r="4" spans="1:8" ht="18.75" x14ac:dyDescent="0.25">
      <c r="A4" s="87" t="s">
        <v>1</v>
      </c>
    </row>
    <row r="5" spans="1:8" ht="15" customHeight="1" x14ac:dyDescent="0.25">
      <c r="A5" s="80" t="s">
        <v>2</v>
      </c>
      <c r="B5" s="15"/>
      <c r="C5" s="15"/>
      <c r="D5" s="15"/>
      <c r="E5" s="15"/>
      <c r="F5" s="15"/>
    </row>
    <row r="6" spans="1:8" x14ac:dyDescent="0.25">
      <c r="A6" s="81" t="s">
        <v>3</v>
      </c>
    </row>
    <row r="7" spans="1:8" x14ac:dyDescent="0.25">
      <c r="A7" s="91" t="s">
        <v>4</v>
      </c>
    </row>
    <row r="8" spans="1:8" x14ac:dyDescent="0.25">
      <c r="A8" s="77" t="s">
        <v>5</v>
      </c>
      <c r="B8" s="77"/>
      <c r="C8" s="77"/>
      <c r="D8" s="77"/>
      <c r="E8" s="77"/>
      <c r="F8" s="77"/>
      <c r="G8" s="77"/>
      <c r="H8" s="77"/>
    </row>
    <row r="9" spans="1:8" x14ac:dyDescent="0.25">
      <c r="A9" s="77" t="s">
        <v>6</v>
      </c>
      <c r="B9" s="77"/>
      <c r="C9" s="77"/>
      <c r="D9" s="77"/>
      <c r="E9" s="77"/>
      <c r="F9" s="77"/>
      <c r="G9" s="77"/>
      <c r="H9" s="77"/>
    </row>
    <row r="10" spans="1:8" x14ac:dyDescent="0.25">
      <c r="A10" s="77" t="s">
        <v>7</v>
      </c>
      <c r="B10" s="78"/>
      <c r="C10" s="78"/>
      <c r="D10" s="78"/>
      <c r="E10" s="78"/>
      <c r="F10" s="78"/>
      <c r="G10" s="78"/>
      <c r="H10" s="78"/>
    </row>
    <row r="11" spans="1:8" s="78" customFormat="1" ht="30" x14ac:dyDescent="0.25">
      <c r="A11" s="72" t="s">
        <v>8</v>
      </c>
      <c r="B11" s="71"/>
      <c r="C11" s="71"/>
      <c r="D11" s="71"/>
      <c r="E11" s="71"/>
      <c r="F11" s="71"/>
      <c r="G11" s="71"/>
      <c r="H11" s="71"/>
    </row>
    <row r="12" spans="1:8" s="78" customFormat="1" ht="29.25" customHeight="1" x14ac:dyDescent="0.25">
      <c r="A12" s="77" t="s">
        <v>9</v>
      </c>
      <c r="B12" s="4"/>
      <c r="C12" s="4"/>
      <c r="D12" s="4"/>
      <c r="E12" s="4"/>
      <c r="F12" s="4"/>
      <c r="G12" s="4"/>
      <c r="H12" s="4"/>
    </row>
    <row r="13" spans="1:8" ht="15" customHeight="1" x14ac:dyDescent="0.25">
      <c r="A13" s="81" t="s">
        <v>10</v>
      </c>
      <c r="B13" s="81"/>
      <c r="C13" s="81"/>
      <c r="D13" s="81"/>
      <c r="E13" s="81"/>
      <c r="F13" s="81"/>
      <c r="G13" s="81"/>
      <c r="H13" s="81"/>
    </row>
    <row r="14" spans="1:8" s="4" customFormat="1" x14ac:dyDescent="0.25">
      <c r="A14" s="88" t="s">
        <v>11</v>
      </c>
    </row>
    <row r="15" spans="1:8" s="4" customFormat="1" x14ac:dyDescent="0.25">
      <c r="A15" s="88" t="s">
        <v>12</v>
      </c>
    </row>
    <row r="16" spans="1:8" s="4" customFormat="1" ht="6.75" customHeight="1" x14ac:dyDescent="0.25">
      <c r="A16" s="88"/>
    </row>
    <row r="17" spans="1:8" s="90" customFormat="1" x14ac:dyDescent="0.25">
      <c r="A17" s="89" t="s">
        <v>13</v>
      </c>
    </row>
    <row r="18" spans="1:8" x14ac:dyDescent="0.25">
      <c r="A18" s="91" t="s">
        <v>14</v>
      </c>
      <c r="E18" s="92"/>
    </row>
    <row r="19" spans="1:8" x14ac:dyDescent="0.25">
      <c r="A19" s="93" t="s">
        <v>15</v>
      </c>
      <c r="E19" s="92"/>
    </row>
    <row r="20" spans="1:8" x14ac:dyDescent="0.25">
      <c r="A20" s="81" t="s">
        <v>16</v>
      </c>
    </row>
    <row r="21" spans="1:8" x14ac:dyDescent="0.25">
      <c r="A21" s="81" t="s">
        <v>17</v>
      </c>
    </row>
    <row r="22" spans="1:8" x14ac:dyDescent="0.25">
      <c r="A22" s="81" t="s">
        <v>18</v>
      </c>
    </row>
    <row r="23" spans="1:8" ht="9" customHeight="1" x14ac:dyDescent="0.25"/>
    <row r="24" spans="1:8" x14ac:dyDescent="0.25">
      <c r="A24" s="80" t="s">
        <v>19</v>
      </c>
    </row>
    <row r="25" spans="1:8" ht="15" customHeight="1" x14ac:dyDescent="0.25">
      <c r="A25" s="77" t="s">
        <v>20</v>
      </c>
    </row>
    <row r="26" spans="1:8" ht="15" customHeight="1" x14ac:dyDescent="0.25">
      <c r="A26" s="77" t="s">
        <v>21</v>
      </c>
      <c r="B26" s="77"/>
      <c r="C26" s="77"/>
      <c r="D26" s="77"/>
      <c r="E26" s="77"/>
      <c r="F26" s="77"/>
      <c r="G26" s="77"/>
      <c r="H26" s="77"/>
    </row>
    <row r="27" spans="1:8" ht="6.75" customHeight="1" x14ac:dyDescent="0.25">
      <c r="A27" s="82"/>
      <c r="E27" s="92"/>
    </row>
    <row r="28" spans="1:8" s="78" customFormat="1" ht="15" customHeight="1" x14ac:dyDescent="0.25">
      <c r="A28" s="80" t="s">
        <v>22</v>
      </c>
      <c r="B28" s="15"/>
      <c r="C28" s="15"/>
      <c r="D28" s="15"/>
      <c r="E28" s="15"/>
      <c r="F28" s="15"/>
    </row>
    <row r="29" spans="1:8" s="78" customFormat="1" ht="30" x14ac:dyDescent="0.25">
      <c r="A29" s="77" t="s">
        <v>110</v>
      </c>
    </row>
    <row r="30" spans="1:8" ht="7.5" customHeight="1" x14ac:dyDescent="0.25">
      <c r="A30" s="80"/>
      <c r="B30" s="15"/>
      <c r="C30" s="15"/>
      <c r="D30" s="15"/>
      <c r="E30" s="15"/>
      <c r="F30" s="15"/>
    </row>
    <row r="31" spans="1:8" ht="15" customHeight="1" x14ac:dyDescent="0.25">
      <c r="A31" s="80" t="s">
        <v>23</v>
      </c>
      <c r="B31" s="15"/>
      <c r="C31" s="15"/>
      <c r="D31" s="15"/>
      <c r="E31" s="15"/>
      <c r="F31" s="15"/>
    </row>
    <row r="32" spans="1:8" ht="30" x14ac:dyDescent="0.25">
      <c r="A32" s="81" t="s">
        <v>109</v>
      </c>
    </row>
    <row r="33" spans="1:8" x14ac:dyDescent="0.25">
      <c r="A33" s="94" t="s">
        <v>111</v>
      </c>
      <c r="B33" s="95"/>
      <c r="C33" s="95"/>
      <c r="D33" s="95"/>
      <c r="E33" s="95"/>
      <c r="F33" s="95"/>
      <c r="G33" s="95"/>
      <c r="H33" s="95"/>
    </row>
    <row r="38" spans="1:8" x14ac:dyDescent="0.25">
      <c r="F38" s="81"/>
    </row>
    <row r="59" spans="1:1" x14ac:dyDescent="0.25">
      <c r="A59" s="81" t="s">
        <v>24</v>
      </c>
    </row>
    <row r="60" spans="1:1" ht="30" x14ac:dyDescent="0.25">
      <c r="A60" s="81" t="s">
        <v>107</v>
      </c>
    </row>
    <row r="62" spans="1:1" ht="18.75" x14ac:dyDescent="0.25">
      <c r="A62" s="96" t="s">
        <v>25</v>
      </c>
    </row>
    <row r="63" spans="1:1" s="90" customFormat="1" x14ac:dyDescent="0.25">
      <c r="A63" s="89" t="s">
        <v>2</v>
      </c>
    </row>
    <row r="64" spans="1:1" x14ac:dyDescent="0.25">
      <c r="A64" s="81" t="s">
        <v>26</v>
      </c>
    </row>
    <row r="65" spans="1:8" x14ac:dyDescent="0.25">
      <c r="A65" s="91" t="s">
        <v>27</v>
      </c>
    </row>
    <row r="66" spans="1:8" ht="15" customHeight="1" x14ac:dyDescent="0.25">
      <c r="A66" s="77" t="s">
        <v>28</v>
      </c>
      <c r="B66" s="77"/>
      <c r="C66" s="77"/>
      <c r="D66" s="77"/>
      <c r="E66" s="77"/>
      <c r="F66" s="77"/>
      <c r="G66" s="77"/>
      <c r="H66" s="77"/>
    </row>
    <row r="67" spans="1:8" x14ac:dyDescent="0.25">
      <c r="A67" s="77" t="s">
        <v>29</v>
      </c>
      <c r="B67" s="78"/>
      <c r="C67" s="78"/>
      <c r="D67" s="78"/>
      <c r="E67" s="78"/>
      <c r="F67" s="78"/>
      <c r="G67" s="78"/>
      <c r="H67" s="78"/>
    </row>
    <row r="68" spans="1:8" ht="15" customHeight="1" x14ac:dyDescent="0.25">
      <c r="A68" s="81" t="s">
        <v>30</v>
      </c>
      <c r="B68" s="81"/>
      <c r="C68" s="81"/>
      <c r="D68" s="81"/>
      <c r="E68" s="81"/>
      <c r="F68" s="81"/>
      <c r="G68" s="81"/>
      <c r="H68" s="81"/>
    </row>
    <row r="69" spans="1:8" ht="7.5" customHeight="1" x14ac:dyDescent="0.25">
      <c r="A69" s="77"/>
    </row>
    <row r="70" spans="1:8" ht="15" customHeight="1" x14ac:dyDescent="0.25">
      <c r="A70" s="80" t="s">
        <v>13</v>
      </c>
      <c r="B70" s="15"/>
      <c r="C70" s="15"/>
      <c r="D70" s="15"/>
      <c r="E70" s="15"/>
      <c r="F70" s="15"/>
    </row>
    <row r="71" spans="1:8" x14ac:dyDescent="0.25">
      <c r="A71" s="91" t="s">
        <v>31</v>
      </c>
      <c r="E71" s="92"/>
    </row>
    <row r="72" spans="1:8" s="78" customFormat="1" ht="6.75" customHeight="1" x14ac:dyDescent="0.25">
      <c r="A72" s="77"/>
    </row>
    <row r="73" spans="1:8" ht="15" customHeight="1" x14ac:dyDescent="0.25">
      <c r="A73" s="80" t="s">
        <v>32</v>
      </c>
      <c r="B73" s="15"/>
      <c r="C73" s="15"/>
      <c r="D73" s="15"/>
      <c r="E73" s="15"/>
      <c r="F73" s="15"/>
    </row>
    <row r="74" spans="1:8" ht="30" x14ac:dyDescent="0.25">
      <c r="A74" s="77" t="s">
        <v>33</v>
      </c>
      <c r="B74" s="77"/>
      <c r="C74" s="77"/>
      <c r="D74" s="77"/>
      <c r="E74" s="77"/>
      <c r="F74" s="77"/>
      <c r="G74" s="77"/>
      <c r="H74" s="77"/>
    </row>
    <row r="75" spans="1:8" ht="7.5" customHeight="1" x14ac:dyDescent="0.25"/>
    <row r="76" spans="1:8" ht="15" customHeight="1" x14ac:dyDescent="0.25">
      <c r="A76" s="80" t="s">
        <v>34</v>
      </c>
      <c r="B76" s="15"/>
      <c r="C76" s="15"/>
      <c r="D76" s="15"/>
      <c r="E76" s="15"/>
      <c r="F76" s="15"/>
    </row>
    <row r="77" spans="1:8" s="78" customFormat="1" x14ac:dyDescent="0.25">
      <c r="A77" s="77" t="s">
        <v>108</v>
      </c>
    </row>
    <row r="78" spans="1:8" x14ac:dyDescent="0.25">
      <c r="A78" s="94" t="s">
        <v>112</v>
      </c>
      <c r="B78" s="95"/>
      <c r="C78" s="95"/>
      <c r="D78" s="95"/>
      <c r="E78" s="95"/>
      <c r="F78" s="95"/>
      <c r="G78" s="95"/>
      <c r="H78" s="95"/>
    </row>
    <row r="104" spans="1:1" x14ac:dyDescent="0.25">
      <c r="A104" s="81" t="s">
        <v>24</v>
      </c>
    </row>
    <row r="105" spans="1:1" ht="30" x14ac:dyDescent="0.25">
      <c r="A105" s="81" t="s">
        <v>113</v>
      </c>
    </row>
  </sheetData>
  <sheetProtection algorithmName="SHA-512" hashValue="eOB0dK30cW+7hUmV7arPUHv8/I4XNpH4hKY17YsWf1uzWVrN2iqilRJXryzcUwrf3HYGG97EK7aW64R+kabpxA==" saltValue="+/0gTBJbwRFrHmC5ZnBSww==" spinCount="100000" sheet="1" objects="1" scenarios="1"/>
  <pageMargins left="0.23622047244094491" right="0.23622047244094491" top="0.32291666666666669" bottom="0.29166666666666669" header="0.31496062992125984" footer="0.31496062992125984"/>
  <pageSetup paperSize="9" scale="64" orientation="portrait" r:id="rId1"/>
  <rowBreaks count="1" manualBreakCount="1">
    <brk id="5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8">
    <pageSetUpPr fitToPage="1"/>
  </sheetPr>
  <dimension ref="A1:O91"/>
  <sheetViews>
    <sheetView showGridLines="0" topLeftCell="A13" zoomScale="40" zoomScaleNormal="40" zoomScaleSheetLayoutView="40" workbookViewId="0">
      <selection activeCell="H39" sqref="H39:H45"/>
    </sheetView>
  </sheetViews>
  <sheetFormatPr baseColWidth="10" defaultColWidth="11.42578125" defaultRowHeight="15" x14ac:dyDescent="0.25"/>
  <cols>
    <col min="1" max="1" width="70.42578125" style="4" customWidth="1"/>
    <col min="2" max="2" width="80.7109375" style="4" customWidth="1"/>
    <col min="3" max="3" width="65.7109375" style="4" customWidth="1"/>
    <col min="4" max="4" width="25.5703125" style="4" bestFit="1" customWidth="1"/>
    <col min="5" max="5" width="23.140625" style="4" customWidth="1"/>
    <col min="6" max="7" width="45.7109375" style="4" customWidth="1"/>
    <col min="8" max="8" width="23.5703125" style="4" bestFit="1" customWidth="1"/>
    <col min="9" max="9" width="24.7109375" style="4" customWidth="1"/>
    <col min="10" max="10" width="22.140625" style="4" customWidth="1"/>
    <col min="11" max="16384" width="11.42578125" style="4"/>
  </cols>
  <sheetData>
    <row r="1" spans="1:10" ht="23.25" x14ac:dyDescent="0.25">
      <c r="A1" s="22" t="s">
        <v>35</v>
      </c>
      <c r="B1" s="22" t="s">
        <v>36</v>
      </c>
      <c r="E1" s="31"/>
      <c r="F1" s="41" t="s">
        <v>37</v>
      </c>
      <c r="G1" s="168"/>
      <c r="H1" s="168"/>
      <c r="I1" s="168"/>
      <c r="J1" s="169"/>
    </row>
    <row r="2" spans="1:10" s="6" customFormat="1" ht="18.75" x14ac:dyDescent="0.25">
      <c r="A2" s="30"/>
      <c r="B2" s="16"/>
      <c r="E2" s="32"/>
      <c r="F2" s="42"/>
      <c r="G2" s="170"/>
      <c r="H2" s="170"/>
      <c r="I2" s="170"/>
      <c r="J2" s="171"/>
    </row>
    <row r="3" spans="1:10" s="6" customFormat="1" ht="18.75" x14ac:dyDescent="0.25">
      <c r="A3" s="125" t="s">
        <v>38</v>
      </c>
      <c r="B3" s="17" t="s">
        <v>39</v>
      </c>
      <c r="C3" s="203"/>
      <c r="D3" s="205"/>
      <c r="E3" s="32"/>
      <c r="F3" s="43" t="s">
        <v>40</v>
      </c>
      <c r="G3" s="170"/>
      <c r="H3" s="170"/>
      <c r="I3" s="170"/>
      <c r="J3" s="171"/>
    </row>
    <row r="4" spans="1:10" s="6" customFormat="1" ht="18.75" x14ac:dyDescent="0.25">
      <c r="A4" s="29" t="s">
        <v>41</v>
      </c>
      <c r="B4" s="17" t="s">
        <v>42</v>
      </c>
      <c r="C4" s="203"/>
      <c r="D4" s="205"/>
      <c r="E4" s="32"/>
      <c r="F4" s="44" t="s">
        <v>41</v>
      </c>
      <c r="G4" s="170"/>
      <c r="H4" s="170"/>
      <c r="I4" s="170"/>
      <c r="J4" s="171"/>
    </row>
    <row r="5" spans="1:10" s="6" customFormat="1" ht="18.75" x14ac:dyDescent="0.25">
      <c r="B5" s="17" t="s">
        <v>43</v>
      </c>
      <c r="C5" s="203"/>
      <c r="D5" s="205"/>
      <c r="E5" s="32"/>
      <c r="F5" s="45"/>
      <c r="G5" s="172" t="s">
        <v>44</v>
      </c>
      <c r="H5" s="8"/>
      <c r="I5" s="170"/>
      <c r="J5" s="171"/>
    </row>
    <row r="6" spans="1:10" s="6" customFormat="1" ht="18.75" x14ac:dyDescent="0.25">
      <c r="B6" s="17" t="s">
        <v>45</v>
      </c>
      <c r="C6" s="204" t="s">
        <v>46</v>
      </c>
      <c r="D6" s="206"/>
      <c r="E6" s="32"/>
      <c r="F6" s="46"/>
      <c r="G6" s="170"/>
      <c r="H6" s="170"/>
      <c r="I6" s="170"/>
      <c r="J6" s="171"/>
    </row>
    <row r="7" spans="1:10" s="6" customFormat="1" ht="18.75" x14ac:dyDescent="0.25">
      <c r="B7" s="18"/>
      <c r="C7" s="19"/>
      <c r="D7" s="19"/>
      <c r="E7" s="32"/>
      <c r="F7" s="45"/>
      <c r="G7" s="170"/>
      <c r="H7" s="170"/>
      <c r="I7" s="170"/>
      <c r="J7" s="171"/>
    </row>
    <row r="8" spans="1:10" s="6" customFormat="1" ht="19.5" thickBot="1" x14ac:dyDescent="0.3">
      <c r="A8" s="33"/>
      <c r="B8" s="18"/>
      <c r="C8" s="18"/>
      <c r="D8" s="18"/>
      <c r="E8" s="34"/>
      <c r="F8" s="316"/>
      <c r="G8" s="317"/>
      <c r="H8" s="317"/>
      <c r="I8" s="317"/>
      <c r="J8" s="171"/>
    </row>
    <row r="9" spans="1:10" s="6" customFormat="1" ht="22.5" customHeight="1" thickBot="1" x14ac:dyDescent="0.3">
      <c r="A9" s="35"/>
      <c r="C9" s="165" t="s">
        <v>47</v>
      </c>
      <c r="D9" s="166"/>
      <c r="E9" s="167"/>
      <c r="F9" s="165" t="s">
        <v>48</v>
      </c>
      <c r="G9" s="163"/>
      <c r="H9" s="164"/>
      <c r="J9" s="171"/>
    </row>
    <row r="10" spans="1:10" s="13" customFormat="1" ht="90" customHeight="1" thickBot="1" x14ac:dyDescent="0.3">
      <c r="A10" s="139" t="s">
        <v>49</v>
      </c>
      <c r="B10" s="132" t="s">
        <v>50</v>
      </c>
      <c r="C10" s="104" t="s">
        <v>51</v>
      </c>
      <c r="D10" s="73" t="s">
        <v>52</v>
      </c>
      <c r="E10" s="74" t="s">
        <v>53</v>
      </c>
      <c r="F10" s="75" t="s">
        <v>54</v>
      </c>
      <c r="G10" s="76" t="s">
        <v>55</v>
      </c>
      <c r="H10" s="200" t="s">
        <v>56</v>
      </c>
      <c r="J10" s="173"/>
    </row>
    <row r="11" spans="1:10" s="6" customFormat="1" ht="26.25" customHeight="1" x14ac:dyDescent="0.25">
      <c r="A11" s="343"/>
      <c r="B11" s="133"/>
      <c r="C11" s="126"/>
      <c r="D11" s="329">
        <f>IF(Prévisionnel!Z4=0,,Prévisionnel!Z4)</f>
        <v>0</v>
      </c>
      <c r="E11" s="337" t="str">
        <f>IF(Prévisionnel!AA4=0,"",Prévisionnel!AA4)</f>
        <v/>
      </c>
      <c r="F11" s="318"/>
      <c r="G11" s="324"/>
      <c r="H11" s="321" t="str">
        <f>Réalisé!N4</f>
        <v/>
      </c>
      <c r="J11" s="171"/>
    </row>
    <row r="12" spans="1:10" s="6" customFormat="1" ht="23.25" x14ac:dyDescent="0.25">
      <c r="A12" s="344"/>
      <c r="B12" s="134"/>
      <c r="C12" s="127"/>
      <c r="D12" s="330"/>
      <c r="E12" s="334"/>
      <c r="F12" s="319"/>
      <c r="G12" s="325"/>
      <c r="H12" s="322"/>
      <c r="J12" s="171"/>
    </row>
    <row r="13" spans="1:10" s="6" customFormat="1" ht="26.25" customHeight="1" x14ac:dyDescent="0.25">
      <c r="A13" s="344"/>
      <c r="B13" s="134"/>
      <c r="C13" s="127"/>
      <c r="D13" s="330"/>
      <c r="E13" s="334"/>
      <c r="F13" s="319"/>
      <c r="G13" s="325"/>
      <c r="H13" s="322"/>
      <c r="J13" s="171"/>
    </row>
    <row r="14" spans="1:10" s="6" customFormat="1" ht="26.25" customHeight="1" x14ac:dyDescent="0.25">
      <c r="A14" s="344"/>
      <c r="B14" s="134"/>
      <c r="C14" s="127"/>
      <c r="D14" s="330"/>
      <c r="E14" s="334"/>
      <c r="F14" s="319"/>
      <c r="G14" s="325"/>
      <c r="H14" s="322"/>
      <c r="J14" s="171"/>
    </row>
    <row r="15" spans="1:10" s="6" customFormat="1" ht="26.25" customHeight="1" x14ac:dyDescent="0.25">
      <c r="A15" s="344"/>
      <c r="B15" s="134"/>
      <c r="C15" s="127"/>
      <c r="D15" s="330"/>
      <c r="E15" s="334"/>
      <c r="F15" s="319"/>
      <c r="G15" s="325"/>
      <c r="H15" s="322"/>
      <c r="J15" s="171"/>
    </row>
    <row r="16" spans="1:10" s="6" customFormat="1" ht="26.25" customHeight="1" x14ac:dyDescent="0.25">
      <c r="A16" s="344"/>
      <c r="B16" s="134"/>
      <c r="C16" s="127"/>
      <c r="D16" s="330"/>
      <c r="E16" s="334"/>
      <c r="F16" s="319"/>
      <c r="G16" s="325"/>
      <c r="H16" s="322"/>
      <c r="J16" s="171"/>
    </row>
    <row r="17" spans="1:10" s="6" customFormat="1" ht="26.25" customHeight="1" x14ac:dyDescent="0.25">
      <c r="A17" s="345"/>
      <c r="B17" s="135"/>
      <c r="C17" s="130"/>
      <c r="D17" s="331"/>
      <c r="E17" s="335"/>
      <c r="F17" s="320"/>
      <c r="G17" s="326"/>
      <c r="H17" s="323"/>
      <c r="J17" s="171"/>
    </row>
    <row r="18" spans="1:10" s="6" customFormat="1" ht="26.25" customHeight="1" x14ac:dyDescent="0.25">
      <c r="A18" s="346"/>
      <c r="B18" s="136"/>
      <c r="C18" s="131"/>
      <c r="D18" s="332">
        <f>IF(Prévisionnel!Z5=0,,Prévisionnel!Z5)</f>
        <v>0</v>
      </c>
      <c r="E18" s="333" t="str">
        <f>IF(Prévisionnel!AA4=0,"",Prévisionnel!AA5)</f>
        <v/>
      </c>
      <c r="F18" s="336"/>
      <c r="G18" s="328"/>
      <c r="H18" s="340" t="str">
        <f>Réalisé!N5</f>
        <v/>
      </c>
      <c r="J18" s="171"/>
    </row>
    <row r="19" spans="1:10" s="6" customFormat="1" ht="26.25" customHeight="1" x14ac:dyDescent="0.25">
      <c r="A19" s="344"/>
      <c r="B19" s="134"/>
      <c r="C19" s="127"/>
      <c r="D19" s="330"/>
      <c r="E19" s="334"/>
      <c r="F19" s="319"/>
      <c r="G19" s="325"/>
      <c r="H19" s="322"/>
      <c r="J19" s="171"/>
    </row>
    <row r="20" spans="1:10" s="6" customFormat="1" ht="26.25" customHeight="1" x14ac:dyDescent="0.25">
      <c r="A20" s="344"/>
      <c r="B20" s="134"/>
      <c r="C20" s="127"/>
      <c r="D20" s="330"/>
      <c r="E20" s="334"/>
      <c r="F20" s="319"/>
      <c r="G20" s="325"/>
      <c r="H20" s="322"/>
      <c r="J20" s="171"/>
    </row>
    <row r="21" spans="1:10" s="6" customFormat="1" ht="26.25" customHeight="1" x14ac:dyDescent="0.25">
      <c r="A21" s="344"/>
      <c r="B21" s="134"/>
      <c r="C21" s="127"/>
      <c r="D21" s="330"/>
      <c r="E21" s="334"/>
      <c r="F21" s="319"/>
      <c r="G21" s="325"/>
      <c r="H21" s="322"/>
      <c r="J21" s="171"/>
    </row>
    <row r="22" spans="1:10" s="6" customFormat="1" ht="26.25" customHeight="1" x14ac:dyDescent="0.25">
      <c r="A22" s="344"/>
      <c r="B22" s="134"/>
      <c r="C22" s="127"/>
      <c r="D22" s="330"/>
      <c r="E22" s="334"/>
      <c r="F22" s="319"/>
      <c r="G22" s="325"/>
      <c r="H22" s="322"/>
      <c r="J22" s="171"/>
    </row>
    <row r="23" spans="1:10" s="6" customFormat="1" ht="26.25" customHeight="1" x14ac:dyDescent="0.25">
      <c r="A23" s="344"/>
      <c r="B23" s="134"/>
      <c r="C23" s="127"/>
      <c r="D23" s="330"/>
      <c r="E23" s="334"/>
      <c r="F23" s="319"/>
      <c r="G23" s="325"/>
      <c r="H23" s="322"/>
      <c r="J23" s="171"/>
    </row>
    <row r="24" spans="1:10" s="6" customFormat="1" ht="26.25" customHeight="1" x14ac:dyDescent="0.25">
      <c r="A24" s="345"/>
      <c r="B24" s="135"/>
      <c r="C24" s="130"/>
      <c r="D24" s="331"/>
      <c r="E24" s="335"/>
      <c r="F24" s="320"/>
      <c r="G24" s="326"/>
      <c r="H24" s="323"/>
      <c r="J24" s="171"/>
    </row>
    <row r="25" spans="1:10" s="6" customFormat="1" ht="26.25" customHeight="1" x14ac:dyDescent="0.25">
      <c r="A25" s="346"/>
      <c r="B25" s="136"/>
      <c r="C25" s="131"/>
      <c r="D25" s="332">
        <f>IF(Prévisionnel!Z6=0,,Prévisionnel!Z6)</f>
        <v>0</v>
      </c>
      <c r="E25" s="333" t="str">
        <f>IF(Prévisionnel!AA6=0,"",Prévisionnel!AA6)</f>
        <v/>
      </c>
      <c r="F25" s="336"/>
      <c r="G25" s="328"/>
      <c r="H25" s="340" t="str">
        <f>Réalisé!N6</f>
        <v/>
      </c>
      <c r="J25" s="171"/>
    </row>
    <row r="26" spans="1:10" s="6" customFormat="1" ht="26.25" customHeight="1" x14ac:dyDescent="0.25">
      <c r="A26" s="344"/>
      <c r="B26" s="134"/>
      <c r="C26" s="127"/>
      <c r="D26" s="330"/>
      <c r="E26" s="334"/>
      <c r="F26" s="319"/>
      <c r="G26" s="325"/>
      <c r="H26" s="322"/>
      <c r="J26" s="171"/>
    </row>
    <row r="27" spans="1:10" s="6" customFormat="1" ht="26.25" customHeight="1" x14ac:dyDescent="0.25">
      <c r="A27" s="344"/>
      <c r="B27" s="134"/>
      <c r="C27" s="127"/>
      <c r="D27" s="330"/>
      <c r="E27" s="334"/>
      <c r="F27" s="319"/>
      <c r="G27" s="325"/>
      <c r="H27" s="322"/>
      <c r="J27" s="171"/>
    </row>
    <row r="28" spans="1:10" s="6" customFormat="1" ht="26.25" customHeight="1" x14ac:dyDescent="0.25">
      <c r="A28" s="344"/>
      <c r="B28" s="134"/>
      <c r="C28" s="127"/>
      <c r="D28" s="330"/>
      <c r="E28" s="334"/>
      <c r="F28" s="319"/>
      <c r="G28" s="325"/>
      <c r="H28" s="322"/>
      <c r="J28" s="171"/>
    </row>
    <row r="29" spans="1:10" s="6" customFormat="1" ht="26.25" customHeight="1" x14ac:dyDescent="0.25">
      <c r="A29" s="344"/>
      <c r="B29" s="134"/>
      <c r="C29" s="127"/>
      <c r="D29" s="330"/>
      <c r="E29" s="334"/>
      <c r="F29" s="319"/>
      <c r="G29" s="325"/>
      <c r="H29" s="322"/>
      <c r="J29" s="171"/>
    </row>
    <row r="30" spans="1:10" s="6" customFormat="1" ht="26.25" customHeight="1" x14ac:dyDescent="0.25">
      <c r="A30" s="344"/>
      <c r="B30" s="134"/>
      <c r="C30" s="127"/>
      <c r="D30" s="330"/>
      <c r="E30" s="334"/>
      <c r="F30" s="319"/>
      <c r="G30" s="325"/>
      <c r="H30" s="322"/>
      <c r="J30" s="171"/>
    </row>
    <row r="31" spans="1:10" s="6" customFormat="1" ht="26.25" customHeight="1" x14ac:dyDescent="0.25">
      <c r="A31" s="345"/>
      <c r="B31" s="135"/>
      <c r="C31" s="130"/>
      <c r="D31" s="331"/>
      <c r="E31" s="335"/>
      <c r="F31" s="320"/>
      <c r="G31" s="326"/>
      <c r="H31" s="323"/>
      <c r="J31" s="171"/>
    </row>
    <row r="32" spans="1:10" s="6" customFormat="1" ht="26.25" customHeight="1" x14ac:dyDescent="0.25">
      <c r="A32" s="346"/>
      <c r="B32" s="136"/>
      <c r="C32" s="131"/>
      <c r="D32" s="332">
        <f>IF(Prévisionnel!Z7=0,,Prévisionnel!Z7)</f>
        <v>0</v>
      </c>
      <c r="E32" s="333" t="str">
        <f>IF(Prévisionnel!AA7=0,"",Prévisionnel!AA7)</f>
        <v/>
      </c>
      <c r="F32" s="336"/>
      <c r="G32" s="328"/>
      <c r="H32" s="340" t="str">
        <f>Réalisé!N7</f>
        <v/>
      </c>
      <c r="J32" s="171"/>
    </row>
    <row r="33" spans="1:10" s="6" customFormat="1" ht="26.25" customHeight="1" x14ac:dyDescent="0.25">
      <c r="A33" s="344"/>
      <c r="B33" s="134"/>
      <c r="C33" s="127"/>
      <c r="D33" s="330"/>
      <c r="E33" s="334"/>
      <c r="F33" s="319"/>
      <c r="G33" s="325"/>
      <c r="H33" s="322"/>
      <c r="J33" s="171"/>
    </row>
    <row r="34" spans="1:10" s="6" customFormat="1" ht="26.25" customHeight="1" x14ac:dyDescent="0.25">
      <c r="A34" s="344"/>
      <c r="B34" s="134"/>
      <c r="C34" s="127"/>
      <c r="D34" s="330"/>
      <c r="E34" s="334"/>
      <c r="F34" s="319"/>
      <c r="G34" s="325"/>
      <c r="H34" s="322"/>
      <c r="J34" s="171"/>
    </row>
    <row r="35" spans="1:10" s="6" customFormat="1" ht="26.25" customHeight="1" x14ac:dyDescent="0.25">
      <c r="A35" s="344"/>
      <c r="B35" s="134"/>
      <c r="C35" s="127"/>
      <c r="D35" s="330"/>
      <c r="E35" s="334"/>
      <c r="F35" s="319"/>
      <c r="G35" s="325"/>
      <c r="H35" s="322"/>
      <c r="J35" s="171"/>
    </row>
    <row r="36" spans="1:10" s="6" customFormat="1" ht="26.25" customHeight="1" x14ac:dyDescent="0.25">
      <c r="A36" s="344"/>
      <c r="B36" s="134"/>
      <c r="C36" s="127"/>
      <c r="D36" s="330"/>
      <c r="E36" s="334"/>
      <c r="F36" s="319"/>
      <c r="G36" s="325"/>
      <c r="H36" s="322"/>
      <c r="J36" s="171"/>
    </row>
    <row r="37" spans="1:10" s="6" customFormat="1" ht="26.25" customHeight="1" x14ac:dyDescent="0.25">
      <c r="A37" s="344"/>
      <c r="B37" s="134"/>
      <c r="C37" s="127"/>
      <c r="D37" s="330"/>
      <c r="E37" s="334"/>
      <c r="F37" s="319"/>
      <c r="G37" s="325"/>
      <c r="H37" s="322"/>
      <c r="J37" s="171"/>
    </row>
    <row r="38" spans="1:10" s="6" customFormat="1" ht="26.25" customHeight="1" x14ac:dyDescent="0.25">
      <c r="A38" s="345"/>
      <c r="B38" s="135"/>
      <c r="C38" s="130"/>
      <c r="D38" s="331"/>
      <c r="E38" s="335"/>
      <c r="F38" s="320"/>
      <c r="G38" s="326"/>
      <c r="H38" s="323"/>
      <c r="J38" s="171"/>
    </row>
    <row r="39" spans="1:10" s="6" customFormat="1" ht="26.25" customHeight="1" x14ac:dyDescent="0.25">
      <c r="A39" s="344"/>
      <c r="B39" s="137"/>
      <c r="C39" s="129"/>
      <c r="D39" s="330">
        <f>IF(Prévisionnel!Z8=0,,Prévisionnel!Z8)</f>
        <v>0</v>
      </c>
      <c r="E39" s="334" t="str">
        <f>IF(Prévisionnel!AA8=0,"",Prévisionnel!AA8)</f>
        <v/>
      </c>
      <c r="F39" s="319"/>
      <c r="G39" s="325"/>
      <c r="H39" s="322" t="str">
        <f>Réalisé!N8</f>
        <v/>
      </c>
      <c r="J39" s="171"/>
    </row>
    <row r="40" spans="1:10" s="6" customFormat="1" ht="26.25" customHeight="1" x14ac:dyDescent="0.25">
      <c r="A40" s="344"/>
      <c r="B40" s="134"/>
      <c r="C40" s="127"/>
      <c r="D40" s="330"/>
      <c r="E40" s="334"/>
      <c r="F40" s="319"/>
      <c r="G40" s="325"/>
      <c r="H40" s="322"/>
      <c r="J40" s="171"/>
    </row>
    <row r="41" spans="1:10" s="6" customFormat="1" ht="26.25" customHeight="1" x14ac:dyDescent="0.25">
      <c r="A41" s="344"/>
      <c r="B41" s="134"/>
      <c r="C41" s="127"/>
      <c r="D41" s="330"/>
      <c r="E41" s="334"/>
      <c r="F41" s="319"/>
      <c r="G41" s="325"/>
      <c r="H41" s="322"/>
      <c r="J41" s="171"/>
    </row>
    <row r="42" spans="1:10" s="6" customFormat="1" ht="26.25" customHeight="1" x14ac:dyDescent="0.25">
      <c r="A42" s="344"/>
      <c r="B42" s="134"/>
      <c r="C42" s="127"/>
      <c r="D42" s="330"/>
      <c r="E42" s="334"/>
      <c r="F42" s="319"/>
      <c r="G42" s="325"/>
      <c r="H42" s="322"/>
      <c r="J42" s="171"/>
    </row>
    <row r="43" spans="1:10" s="6" customFormat="1" ht="26.25" customHeight="1" x14ac:dyDescent="0.25">
      <c r="A43" s="344"/>
      <c r="B43" s="134"/>
      <c r="C43" s="127"/>
      <c r="D43" s="330"/>
      <c r="E43" s="334"/>
      <c r="F43" s="319"/>
      <c r="G43" s="325"/>
      <c r="H43" s="322"/>
      <c r="J43" s="171"/>
    </row>
    <row r="44" spans="1:10" s="6" customFormat="1" ht="26.25" customHeight="1" x14ac:dyDescent="0.25">
      <c r="A44" s="344"/>
      <c r="B44" s="134"/>
      <c r="C44" s="127"/>
      <c r="D44" s="330"/>
      <c r="E44" s="334"/>
      <c r="F44" s="319"/>
      <c r="G44" s="325"/>
      <c r="H44" s="322"/>
      <c r="J44" s="171"/>
    </row>
    <row r="45" spans="1:10" s="6" customFormat="1" ht="26.25" customHeight="1" thickBot="1" x14ac:dyDescent="0.3">
      <c r="A45" s="347"/>
      <c r="B45" s="138"/>
      <c r="C45" s="128"/>
      <c r="D45" s="338"/>
      <c r="E45" s="341"/>
      <c r="F45" s="342"/>
      <c r="G45" s="327"/>
      <c r="H45" s="339"/>
      <c r="J45" s="171"/>
    </row>
    <row r="46" spans="1:10" s="6" customFormat="1" ht="17.25" customHeight="1" x14ac:dyDescent="0.25">
      <c r="A46" s="36"/>
      <c r="B46" s="20"/>
      <c r="C46" s="20"/>
      <c r="D46" s="51"/>
      <c r="E46" s="52"/>
      <c r="F46" s="45"/>
      <c r="G46" s="170"/>
      <c r="H46" s="174"/>
      <c r="J46" s="171"/>
    </row>
    <row r="47" spans="1:10" s="7" customFormat="1" ht="24.95" customHeight="1" x14ac:dyDescent="0.25">
      <c r="A47" s="21" t="s">
        <v>57</v>
      </c>
      <c r="C47" s="68" t="s">
        <v>58</v>
      </c>
      <c r="D47" s="213">
        <f>IF(SUM($D$11:$D$45)=0,,SUM($D$11:$D$45))</f>
        <v>0</v>
      </c>
      <c r="E47" s="214">
        <f>IF(SUM($E$11:$E$45)=0,,SUM($E$11:$E$45))</f>
        <v>0</v>
      </c>
      <c r="F47" s="47"/>
      <c r="G47" s="175"/>
      <c r="H47" s="213">
        <f>IF(SUM($H$11:$H$45)=0,,SUM($H$11:$H$45))</f>
        <v>0</v>
      </c>
      <c r="J47" s="176"/>
    </row>
    <row r="48" spans="1:10" s="7" customFormat="1" ht="24.95" customHeight="1" x14ac:dyDescent="0.25">
      <c r="A48" s="21" t="s">
        <v>57</v>
      </c>
      <c r="C48" s="68" t="s">
        <v>59</v>
      </c>
      <c r="D48" s="215">
        <f>IF(Intervenants!E17=0,,Intervenants!E17)</f>
        <v>0</v>
      </c>
      <c r="E48" s="216" t="str">
        <f>IF(Intervenants!G17=0,"",Intervenants!G17)</f>
        <v/>
      </c>
      <c r="F48" s="48"/>
      <c r="G48" s="175"/>
      <c r="H48" s="215" t="str">
        <f>IF(Intervenants!N17=0,"",Intervenants!N17)</f>
        <v/>
      </c>
      <c r="J48" s="176"/>
    </row>
    <row r="49" spans="1:10" s="6" customFormat="1" ht="24.95" customHeight="1" x14ac:dyDescent="0.25">
      <c r="A49" s="6" t="s">
        <v>60</v>
      </c>
      <c r="C49" s="69" t="s">
        <v>61</v>
      </c>
      <c r="D49" s="246">
        <f>IF(D47=0,,D47*D48)</f>
        <v>0</v>
      </c>
      <c r="E49" s="246">
        <f>IF(E47=0,,E47*E48)</f>
        <v>0</v>
      </c>
      <c r="F49" s="45"/>
      <c r="G49" s="170"/>
      <c r="H49" s="246">
        <f>IF(H47=0,,H47*H48)</f>
        <v>0</v>
      </c>
      <c r="J49" s="171"/>
    </row>
    <row r="50" spans="1:10" s="6" customFormat="1" ht="24.95" customHeight="1" x14ac:dyDescent="0.25">
      <c r="A50" s="6" t="s">
        <v>60</v>
      </c>
      <c r="C50" s="70" t="s">
        <v>62</v>
      </c>
      <c r="D50" s="246">
        <f>IF(D49=0,,INT(D49*0.3))</f>
        <v>0</v>
      </c>
      <c r="E50" s="246">
        <f>IF(E49=0,,INT(E49*0.3))</f>
        <v>0</v>
      </c>
      <c r="F50" s="42"/>
      <c r="G50" s="170"/>
      <c r="H50" s="246">
        <f>IF(H49=0,,INT(H49*0.3))</f>
        <v>0</v>
      </c>
      <c r="J50" s="171"/>
    </row>
    <row r="51" spans="1:10" ht="19.5" thickBot="1" x14ac:dyDescent="0.3">
      <c r="E51" s="37"/>
      <c r="F51" s="49"/>
      <c r="G51" s="168"/>
      <c r="H51" s="168"/>
      <c r="J51" s="171"/>
    </row>
    <row r="52" spans="1:10" s="13" customFormat="1" ht="69.75" customHeight="1" thickBot="1" x14ac:dyDescent="0.3">
      <c r="A52" s="354" t="s">
        <v>63</v>
      </c>
      <c r="B52" s="355"/>
      <c r="C52" s="55" t="s">
        <v>64</v>
      </c>
      <c r="D52" s="54" t="s">
        <v>65</v>
      </c>
      <c r="E52" s="106" t="s">
        <v>66</v>
      </c>
      <c r="F52" s="64" t="s">
        <v>67</v>
      </c>
      <c r="G52" s="57" t="s">
        <v>64</v>
      </c>
      <c r="H52" s="56" t="s">
        <v>65</v>
      </c>
      <c r="I52" s="56" t="s">
        <v>68</v>
      </c>
      <c r="J52" s="177" t="s">
        <v>69</v>
      </c>
    </row>
    <row r="53" spans="1:10" s="13" customFormat="1" ht="23.25" x14ac:dyDescent="0.25">
      <c r="A53" s="356"/>
      <c r="B53" s="357"/>
      <c r="C53" s="140"/>
      <c r="D53" s="282"/>
      <c r="E53" s="283"/>
      <c r="F53" s="313"/>
      <c r="G53" s="102"/>
      <c r="H53" s="288"/>
      <c r="I53" s="103"/>
      <c r="J53" s="178"/>
    </row>
    <row r="54" spans="1:10" s="13" customFormat="1" ht="23.25" x14ac:dyDescent="0.25">
      <c r="A54" s="358"/>
      <c r="B54" s="359"/>
      <c r="C54" s="141"/>
      <c r="D54" s="284"/>
      <c r="E54" s="285"/>
      <c r="F54" s="314"/>
      <c r="G54" s="98"/>
      <c r="H54" s="289"/>
      <c r="I54" s="99"/>
      <c r="J54" s="179"/>
    </row>
    <row r="55" spans="1:10" s="13" customFormat="1" ht="23.25" x14ac:dyDescent="0.25">
      <c r="A55" s="358"/>
      <c r="B55" s="359"/>
      <c r="C55" s="141"/>
      <c r="D55" s="284"/>
      <c r="E55" s="285"/>
      <c r="F55" s="314"/>
      <c r="G55" s="98"/>
      <c r="H55" s="289"/>
      <c r="I55" s="99"/>
      <c r="J55" s="179"/>
    </row>
    <row r="56" spans="1:10" s="13" customFormat="1" ht="23.25" x14ac:dyDescent="0.25">
      <c r="A56" s="358"/>
      <c r="B56" s="359"/>
      <c r="C56" s="141"/>
      <c r="D56" s="284"/>
      <c r="E56" s="285"/>
      <c r="F56" s="314"/>
      <c r="G56" s="98"/>
      <c r="H56" s="289"/>
      <c r="I56" s="99"/>
      <c r="J56" s="179"/>
    </row>
    <row r="57" spans="1:10" s="13" customFormat="1" ht="23.25" x14ac:dyDescent="0.25">
      <c r="A57" s="358"/>
      <c r="B57" s="359"/>
      <c r="C57" s="141"/>
      <c r="D57" s="284"/>
      <c r="E57" s="285"/>
      <c r="F57" s="314"/>
      <c r="G57" s="98"/>
      <c r="H57" s="289"/>
      <c r="I57" s="99"/>
      <c r="J57" s="179"/>
    </row>
    <row r="58" spans="1:10" s="13" customFormat="1" ht="23.25" x14ac:dyDescent="0.25">
      <c r="A58" s="358"/>
      <c r="B58" s="359"/>
      <c r="C58" s="141"/>
      <c r="D58" s="284"/>
      <c r="E58" s="285"/>
      <c r="F58" s="314"/>
      <c r="G58" s="98"/>
      <c r="H58" s="289"/>
      <c r="I58" s="99"/>
      <c r="J58" s="179"/>
    </row>
    <row r="59" spans="1:10" s="13" customFormat="1" ht="23.25" x14ac:dyDescent="0.25">
      <c r="A59" s="358"/>
      <c r="B59" s="359"/>
      <c r="C59" s="141"/>
      <c r="D59" s="284"/>
      <c r="E59" s="285"/>
      <c r="F59" s="314"/>
      <c r="G59" s="98"/>
      <c r="H59" s="289"/>
      <c r="I59" s="99"/>
      <c r="J59" s="179"/>
    </row>
    <row r="60" spans="1:10" s="13" customFormat="1" ht="23.25" x14ac:dyDescent="0.25">
      <c r="A60" s="358"/>
      <c r="B60" s="359"/>
      <c r="C60" s="141"/>
      <c r="D60" s="284"/>
      <c r="E60" s="285"/>
      <c r="F60" s="314"/>
      <c r="G60" s="98"/>
      <c r="H60" s="289"/>
      <c r="I60" s="99"/>
      <c r="J60" s="179"/>
    </row>
    <row r="61" spans="1:10" s="13" customFormat="1" ht="24" thickBot="1" x14ac:dyDescent="0.3">
      <c r="A61" s="360"/>
      <c r="B61" s="361"/>
      <c r="C61" s="142"/>
      <c r="D61" s="286"/>
      <c r="E61" s="287"/>
      <c r="F61" s="315"/>
      <c r="G61" s="100"/>
      <c r="H61" s="290"/>
      <c r="I61" s="101"/>
      <c r="J61" s="180"/>
    </row>
    <row r="62" spans="1:10" s="13" customFormat="1" ht="24.95" customHeight="1" thickBot="1" x14ac:dyDescent="0.3">
      <c r="C62" s="105" t="s">
        <v>70</v>
      </c>
      <c r="D62" s="249">
        <f>INT(SUM(D53:D61))</f>
        <v>0</v>
      </c>
      <c r="E62" s="250">
        <f>INT(SUM(E53:E61))</f>
        <v>0</v>
      </c>
      <c r="F62" s="181"/>
      <c r="G62" s="97" t="s">
        <v>71</v>
      </c>
      <c r="H62" s="249">
        <f>INT(SUM(H53:H61))</f>
        <v>0</v>
      </c>
      <c r="I62" s="182"/>
      <c r="J62" s="173"/>
    </row>
    <row r="63" spans="1:10" s="11" customFormat="1" ht="19.5" x14ac:dyDescent="0.25">
      <c r="A63" s="38" t="s">
        <v>72</v>
      </c>
      <c r="B63" s="9"/>
      <c r="C63" s="10"/>
      <c r="D63" s="10"/>
      <c r="E63" s="39"/>
      <c r="F63" s="50"/>
      <c r="G63" s="183"/>
      <c r="H63" s="184"/>
      <c r="I63" s="184"/>
      <c r="J63" s="185"/>
    </row>
    <row r="64" spans="1:10" s="11" customFormat="1" ht="19.5" x14ac:dyDescent="0.25">
      <c r="A64" s="38" t="s">
        <v>73</v>
      </c>
      <c r="B64" s="9"/>
      <c r="C64" s="10"/>
      <c r="D64" s="10"/>
      <c r="E64" s="39"/>
      <c r="F64" s="50"/>
      <c r="G64" s="183"/>
      <c r="H64" s="184"/>
      <c r="I64" s="184"/>
      <c r="J64" s="185"/>
    </row>
    <row r="65" spans="1:14" s="11" customFormat="1" ht="20.25" thickBot="1" x14ac:dyDescent="0.3">
      <c r="A65" s="40" t="s">
        <v>74</v>
      </c>
      <c r="E65" s="39"/>
      <c r="F65" s="50"/>
      <c r="G65" s="186"/>
      <c r="H65" s="186"/>
      <c r="I65" s="186"/>
      <c r="J65" s="185"/>
    </row>
    <row r="66" spans="1:14" s="13" customFormat="1" ht="62.25" customHeight="1" thickBot="1" x14ac:dyDescent="0.3">
      <c r="A66" s="353" t="s">
        <v>75</v>
      </c>
      <c r="B66" s="353"/>
      <c r="C66" s="247" t="s">
        <v>57</v>
      </c>
      <c r="D66" s="249">
        <f>D49+D50+D62</f>
        <v>0</v>
      </c>
      <c r="E66" s="249">
        <f>E49+E50+E62</f>
        <v>0</v>
      </c>
      <c r="F66" s="186"/>
      <c r="G66" s="183"/>
      <c r="H66" s="184"/>
      <c r="I66" s="181"/>
      <c r="J66" s="173"/>
    </row>
    <row r="67" spans="1:14" s="13" customFormat="1" ht="62.25" customHeight="1" thickBot="1" x14ac:dyDescent="0.3">
      <c r="A67" s="353" t="s">
        <v>106</v>
      </c>
      <c r="B67" s="353"/>
      <c r="C67" s="247"/>
      <c r="D67" s="249">
        <f>D49+D62</f>
        <v>0</v>
      </c>
      <c r="E67" s="249">
        <f>E49+E62</f>
        <v>0</v>
      </c>
      <c r="F67" s="248" t="s">
        <v>76</v>
      </c>
      <c r="G67" s="12"/>
      <c r="H67" s="249">
        <f>H49+H62</f>
        <v>0</v>
      </c>
      <c r="I67" s="181"/>
      <c r="J67" s="173"/>
    </row>
    <row r="68" spans="1:14" ht="20.100000000000001" customHeight="1" x14ac:dyDescent="0.25">
      <c r="E68" s="37"/>
      <c r="F68" s="49"/>
      <c r="G68" s="168"/>
      <c r="H68" s="168"/>
      <c r="I68" s="168"/>
      <c r="J68" s="169"/>
    </row>
    <row r="69" spans="1:14" s="13" customFormat="1" ht="23.25" x14ac:dyDescent="0.25">
      <c r="A69" s="276" t="s">
        <v>77</v>
      </c>
      <c r="B69" s="144"/>
      <c r="C69" s="144"/>
      <c r="D69" s="144"/>
      <c r="E69" s="144"/>
      <c r="F69" s="277" t="s">
        <v>78</v>
      </c>
      <c r="G69" s="187"/>
      <c r="H69" s="187"/>
      <c r="I69" s="187"/>
      <c r="J69" s="188"/>
      <c r="K69" s="58"/>
      <c r="L69" s="58"/>
      <c r="M69" s="58"/>
      <c r="N69" s="58"/>
    </row>
    <row r="70" spans="1:14" s="13" customFormat="1" ht="23.25" x14ac:dyDescent="0.25">
      <c r="A70" s="143"/>
      <c r="B70" s="144"/>
      <c r="C70" s="144"/>
      <c r="D70" s="144"/>
      <c r="E70" s="144"/>
      <c r="F70" s="187"/>
      <c r="G70" s="187"/>
      <c r="H70" s="187"/>
      <c r="I70" s="187"/>
      <c r="J70" s="188"/>
      <c r="K70" s="58"/>
      <c r="L70" s="58"/>
      <c r="M70" s="58"/>
      <c r="N70" s="58"/>
    </row>
    <row r="71" spans="1:14" s="13" customFormat="1" ht="23.25" x14ac:dyDescent="0.25">
      <c r="A71" s="145" t="s">
        <v>79</v>
      </c>
      <c r="B71" s="146" t="s">
        <v>80</v>
      </c>
      <c r="C71" s="144"/>
      <c r="D71" s="212"/>
      <c r="E71" s="212"/>
      <c r="F71" s="251" t="s">
        <v>79</v>
      </c>
      <c r="G71" s="252" t="s">
        <v>80</v>
      </c>
      <c r="H71" s="189"/>
      <c r="I71" s="189"/>
      <c r="J71" s="190"/>
      <c r="K71" s="59"/>
      <c r="L71" s="53"/>
      <c r="M71" s="53"/>
      <c r="N71" s="53"/>
    </row>
    <row r="72" spans="1:14" s="13" customFormat="1" ht="80.25" customHeight="1" x14ac:dyDescent="0.25">
      <c r="A72" s="352" t="s">
        <v>81</v>
      </c>
      <c r="B72" s="352"/>
      <c r="C72" s="352"/>
      <c r="D72" s="144"/>
      <c r="E72" s="144"/>
      <c r="F72" s="351" t="s">
        <v>82</v>
      </c>
      <c r="G72" s="351"/>
      <c r="H72" s="351"/>
      <c r="I72" s="351"/>
      <c r="J72" s="191"/>
      <c r="K72" s="59"/>
      <c r="L72" s="53"/>
      <c r="M72" s="53"/>
      <c r="N72" s="53"/>
    </row>
    <row r="73" spans="1:14" s="13" customFormat="1" ht="23.25" x14ac:dyDescent="0.25">
      <c r="A73" s="144"/>
      <c r="B73" s="144"/>
      <c r="C73" s="144"/>
      <c r="D73" s="144"/>
      <c r="E73" s="144"/>
      <c r="F73" s="251"/>
      <c r="G73" s="251"/>
      <c r="H73" s="251"/>
      <c r="I73" s="251"/>
      <c r="J73" s="275"/>
      <c r="K73" s="53"/>
      <c r="L73" s="53"/>
      <c r="M73" s="53"/>
      <c r="N73" s="53"/>
    </row>
    <row r="74" spans="1:14" s="13" customFormat="1" ht="23.25" x14ac:dyDescent="0.25">
      <c r="A74" s="144" t="s">
        <v>83</v>
      </c>
      <c r="B74" s="144"/>
      <c r="C74" s="144" t="s">
        <v>84</v>
      </c>
      <c r="D74" s="144"/>
      <c r="E74" s="144"/>
      <c r="F74" s="251" t="s">
        <v>83</v>
      </c>
      <c r="G74" s="251"/>
      <c r="H74" s="251" t="s">
        <v>84</v>
      </c>
      <c r="I74" s="251"/>
      <c r="J74" s="275"/>
      <c r="K74" s="53"/>
      <c r="L74" s="53"/>
      <c r="M74" s="53"/>
      <c r="N74" s="53"/>
    </row>
    <row r="75" spans="1:14" s="13" customFormat="1" ht="23.25" x14ac:dyDescent="0.25">
      <c r="A75" s="144" t="s">
        <v>85</v>
      </c>
      <c r="B75" s="144"/>
      <c r="C75" s="144"/>
      <c r="D75" s="144"/>
      <c r="E75" s="144"/>
      <c r="F75" s="251" t="s">
        <v>85</v>
      </c>
      <c r="G75" s="251"/>
      <c r="H75" s="251"/>
      <c r="I75" s="251"/>
      <c r="J75" s="275"/>
      <c r="K75" s="53"/>
      <c r="L75" s="53"/>
      <c r="M75" s="53"/>
      <c r="N75" s="53"/>
    </row>
    <row r="76" spans="1:14" s="13" customFormat="1" ht="23.25" x14ac:dyDescent="0.25">
      <c r="A76" s="144"/>
      <c r="B76" s="144"/>
      <c r="C76" s="144"/>
      <c r="D76" s="144"/>
      <c r="E76" s="144"/>
      <c r="F76" s="251"/>
      <c r="G76" s="251"/>
      <c r="H76" s="251"/>
      <c r="I76" s="251"/>
      <c r="J76" s="275"/>
      <c r="K76" s="60"/>
      <c r="L76" s="53"/>
      <c r="M76" s="53"/>
      <c r="N76" s="53"/>
    </row>
    <row r="77" spans="1:14" s="13" customFormat="1" ht="23.25" x14ac:dyDescent="0.25">
      <c r="A77" s="144"/>
      <c r="B77" s="144"/>
      <c r="C77" s="144"/>
      <c r="D77" s="144"/>
      <c r="E77" s="144"/>
      <c r="F77" s="192"/>
      <c r="G77" s="251"/>
      <c r="H77" s="251"/>
      <c r="I77" s="251"/>
      <c r="J77" s="275"/>
      <c r="K77" s="53"/>
      <c r="L77" s="53"/>
      <c r="M77" s="53"/>
      <c r="N77" s="53"/>
    </row>
    <row r="78" spans="1:14" s="13" customFormat="1" ht="23.25" x14ac:dyDescent="0.25">
      <c r="A78" s="144"/>
      <c r="B78" s="144"/>
      <c r="C78" s="144"/>
      <c r="D78" s="144"/>
      <c r="E78" s="144"/>
      <c r="F78" s="251"/>
      <c r="G78" s="192"/>
      <c r="H78" s="192"/>
      <c r="I78" s="192"/>
      <c r="J78" s="193"/>
      <c r="K78" s="58"/>
      <c r="L78" s="58"/>
      <c r="M78" s="58"/>
      <c r="N78" s="58"/>
    </row>
    <row r="79" spans="1:14" s="13" customFormat="1" ht="23.25" x14ac:dyDescent="0.25">
      <c r="A79" s="144"/>
      <c r="B79" s="144"/>
      <c r="C79" s="144"/>
      <c r="D79" s="144"/>
      <c r="E79" s="144"/>
      <c r="F79" s="189"/>
      <c r="G79" s="192"/>
      <c r="H79" s="192"/>
      <c r="I79" s="192"/>
      <c r="J79" s="193"/>
      <c r="K79" s="61"/>
      <c r="L79" s="61"/>
      <c r="M79" s="53"/>
      <c r="N79" s="62"/>
    </row>
    <row r="80" spans="1:14" s="13" customFormat="1" ht="23.25" x14ac:dyDescent="0.25">
      <c r="A80" s="144"/>
      <c r="B80" s="144"/>
      <c r="C80" s="144"/>
      <c r="D80" s="144"/>
      <c r="E80" s="144"/>
      <c r="F80" s="189"/>
      <c r="G80" s="192"/>
      <c r="H80" s="192"/>
      <c r="I80" s="192"/>
      <c r="J80" s="193"/>
      <c r="K80" s="61"/>
      <c r="L80" s="61"/>
      <c r="M80" s="53"/>
      <c r="N80" s="62"/>
    </row>
    <row r="81" spans="1:15" s="13" customFormat="1" ht="23.25" x14ac:dyDescent="0.25">
      <c r="A81" s="147"/>
      <c r="B81" s="147"/>
      <c r="C81" s="147"/>
      <c r="D81" s="147"/>
      <c r="E81" s="147"/>
      <c r="F81" s="189"/>
      <c r="G81" s="192"/>
      <c r="H81" s="192"/>
      <c r="I81" s="192"/>
      <c r="J81" s="193"/>
      <c r="K81" s="63"/>
      <c r="L81" s="63"/>
      <c r="M81" s="58"/>
      <c r="N81" s="58"/>
    </row>
    <row r="82" spans="1:15" s="13" customFormat="1" ht="23.25" x14ac:dyDescent="0.25">
      <c r="A82" s="278" t="s">
        <v>105</v>
      </c>
      <c r="B82" s="161"/>
      <c r="C82" s="161"/>
      <c r="D82" s="161"/>
      <c r="E82" s="161"/>
      <c r="F82" s="161"/>
      <c r="G82" s="161"/>
      <c r="H82" s="161"/>
      <c r="I82" s="161"/>
      <c r="J82" s="195"/>
      <c r="K82" s="58"/>
      <c r="L82" s="58"/>
      <c r="M82" s="58"/>
      <c r="N82" s="58"/>
      <c r="O82" s="58"/>
    </row>
    <row r="83" spans="1:15" s="13" customFormat="1" ht="23.25" x14ac:dyDescent="0.25">
      <c r="A83" s="158"/>
      <c r="B83" s="158"/>
      <c r="C83" s="158"/>
      <c r="D83" s="158"/>
      <c r="E83" s="158"/>
      <c r="F83" s="162"/>
      <c r="G83" s="158"/>
      <c r="H83" s="162"/>
      <c r="I83" s="162"/>
      <c r="J83" s="196"/>
      <c r="K83" s="156"/>
      <c r="L83" s="156"/>
      <c r="M83" s="156"/>
      <c r="N83" s="58"/>
      <c r="O83" s="58"/>
    </row>
    <row r="84" spans="1:15" s="13" customFormat="1" ht="23.25" x14ac:dyDescent="0.25">
      <c r="A84" s="158" t="s">
        <v>83</v>
      </c>
      <c r="B84" s="158"/>
      <c r="C84" s="158" t="s">
        <v>84</v>
      </c>
      <c r="D84" s="158"/>
      <c r="E84" s="158"/>
      <c r="F84" s="160"/>
      <c r="G84" s="158"/>
      <c r="H84" s="160"/>
      <c r="I84" s="160"/>
      <c r="J84" s="197"/>
      <c r="K84" s="58"/>
      <c r="L84" s="58"/>
      <c r="M84" s="58"/>
      <c r="N84" s="58"/>
      <c r="O84" s="58"/>
    </row>
    <row r="85" spans="1:15" s="13" customFormat="1" ht="45.75" customHeight="1" x14ac:dyDescent="0.25">
      <c r="A85" s="158" t="s">
        <v>85</v>
      </c>
      <c r="B85" s="158"/>
      <c r="C85" s="158"/>
      <c r="D85" s="158"/>
      <c r="E85" s="158"/>
      <c r="F85" s="348"/>
      <c r="G85" s="349"/>
      <c r="H85" s="349"/>
      <c r="I85" s="349"/>
      <c r="J85" s="350"/>
      <c r="K85" s="157"/>
      <c r="L85" s="157"/>
      <c r="M85" s="157"/>
      <c r="N85" s="58"/>
      <c r="O85" s="155"/>
    </row>
    <row r="86" spans="1:15" s="13" customFormat="1" ht="23.25" x14ac:dyDescent="0.25">
      <c r="A86" s="158"/>
      <c r="B86" s="158"/>
      <c r="C86" s="158"/>
      <c r="D86" s="158"/>
      <c r="E86" s="158"/>
      <c r="F86" s="158"/>
      <c r="G86" s="159"/>
      <c r="H86" s="159"/>
      <c r="I86" s="159"/>
      <c r="J86" s="198"/>
      <c r="K86" s="157"/>
      <c r="L86" s="157"/>
      <c r="M86" s="157"/>
      <c r="N86" s="58"/>
      <c r="O86" s="155"/>
    </row>
    <row r="87" spans="1:15" s="13" customFormat="1" ht="23.25" x14ac:dyDescent="0.25">
      <c r="A87" s="158"/>
      <c r="B87" s="158"/>
      <c r="C87" s="158"/>
      <c r="D87" s="158"/>
      <c r="E87" s="158"/>
      <c r="F87" s="158"/>
      <c r="G87" s="159"/>
      <c r="H87" s="159"/>
      <c r="I87" s="159"/>
      <c r="J87" s="198"/>
      <c r="K87" s="157"/>
      <c r="L87" s="157"/>
      <c r="M87" s="157"/>
      <c r="N87" s="58"/>
      <c r="O87" s="155"/>
    </row>
    <row r="88" spans="1:15" s="13" customFormat="1" ht="23.25" x14ac:dyDescent="0.25">
      <c r="A88" s="158"/>
      <c r="B88" s="158"/>
      <c r="C88" s="158"/>
      <c r="D88" s="158"/>
      <c r="E88" s="158"/>
      <c r="F88" s="158"/>
      <c r="G88" s="159"/>
      <c r="H88" s="159"/>
      <c r="I88" s="159"/>
      <c r="J88" s="198"/>
      <c r="K88" s="157"/>
      <c r="L88" s="157"/>
      <c r="M88" s="157"/>
      <c r="N88" s="58"/>
      <c r="O88" s="155"/>
    </row>
    <row r="89" spans="1:15" s="13" customFormat="1" ht="23.25" x14ac:dyDescent="0.25">
      <c r="A89" s="158"/>
      <c r="B89" s="158"/>
      <c r="C89" s="158"/>
      <c r="D89" s="158"/>
      <c r="E89" s="158"/>
      <c r="F89" s="158"/>
      <c r="G89" s="159"/>
      <c r="H89" s="159"/>
      <c r="I89" s="159"/>
      <c r="J89" s="198"/>
      <c r="K89" s="157"/>
      <c r="L89" s="157"/>
      <c r="M89" s="157"/>
      <c r="N89" s="58"/>
      <c r="O89" s="155"/>
    </row>
    <row r="90" spans="1:15" s="13" customFormat="1" ht="23.25" x14ac:dyDescent="0.25">
      <c r="A90" s="158"/>
      <c r="B90" s="158"/>
      <c r="C90" s="158"/>
      <c r="D90" s="158"/>
      <c r="E90" s="158"/>
      <c r="F90" s="160"/>
      <c r="G90" s="158"/>
      <c r="H90" s="160"/>
      <c r="I90" s="160"/>
      <c r="J90" s="197"/>
      <c r="K90" s="58"/>
      <c r="L90" s="58"/>
      <c r="M90" s="58"/>
      <c r="N90" s="58"/>
      <c r="O90" s="58"/>
    </row>
    <row r="91" spans="1:15" s="13" customFormat="1" ht="23.25" x14ac:dyDescent="0.25">
      <c r="A91" s="194"/>
      <c r="B91" s="194"/>
      <c r="C91" s="194"/>
      <c r="D91" s="194"/>
      <c r="E91" s="194"/>
      <c r="F91" s="194"/>
      <c r="G91" s="194"/>
      <c r="H91" s="194"/>
      <c r="I91" s="194"/>
      <c r="J91" s="199"/>
    </row>
  </sheetData>
  <sheetProtection algorithmName="SHA-512" hashValue="Do76heLZzPzRtKo0+oSrMkDEjDM1e+Yq91fa3DIu2Wcbc5mS24VAxBUX8wCQxsasROFneEfqW/KCc+YvbMdjWA==" saltValue="pwfn5Ht2o8rjsYbdxwIWWQ==" spinCount="100000" sheet="1" formatCells="0" formatRows="0"/>
  <mergeCells count="46">
    <mergeCell ref="F85:J85"/>
    <mergeCell ref="F72:I72"/>
    <mergeCell ref="A72:C72"/>
    <mergeCell ref="A66:B66"/>
    <mergeCell ref="A52:B52"/>
    <mergeCell ref="A53:B53"/>
    <mergeCell ref="A54:B54"/>
    <mergeCell ref="A55:B55"/>
    <mergeCell ref="A56:B56"/>
    <mergeCell ref="A57:B57"/>
    <mergeCell ref="A58:B58"/>
    <mergeCell ref="A59:B59"/>
    <mergeCell ref="A60:B60"/>
    <mergeCell ref="A61:B61"/>
    <mergeCell ref="A67:B67"/>
    <mergeCell ref="A11:A17"/>
    <mergeCell ref="A18:A24"/>
    <mergeCell ref="A25:A31"/>
    <mergeCell ref="A32:A38"/>
    <mergeCell ref="A39:A45"/>
    <mergeCell ref="D39:D45"/>
    <mergeCell ref="H39:H45"/>
    <mergeCell ref="G32:G38"/>
    <mergeCell ref="H32:H38"/>
    <mergeCell ref="E18:E24"/>
    <mergeCell ref="F18:F24"/>
    <mergeCell ref="H25:H31"/>
    <mergeCell ref="H18:H24"/>
    <mergeCell ref="E39:E45"/>
    <mergeCell ref="F39:F45"/>
    <mergeCell ref="D11:D17"/>
    <mergeCell ref="D18:D24"/>
    <mergeCell ref="D25:D31"/>
    <mergeCell ref="D32:D38"/>
    <mergeCell ref="G18:G24"/>
    <mergeCell ref="E32:E38"/>
    <mergeCell ref="F32:F38"/>
    <mergeCell ref="E11:E17"/>
    <mergeCell ref="E25:E31"/>
    <mergeCell ref="F25:F31"/>
    <mergeCell ref="F8:I8"/>
    <mergeCell ref="F11:F17"/>
    <mergeCell ref="H11:H17"/>
    <mergeCell ref="G11:G17"/>
    <mergeCell ref="G39:G45"/>
    <mergeCell ref="G25:G31"/>
  </mergeCells>
  <phoneticPr fontId="23" type="noConversion"/>
  <printOptions horizontalCentered="1"/>
  <pageMargins left="0.25" right="0.25" top="0.75" bottom="0.75" header="0.3" footer="0.3"/>
  <pageSetup paperSize="8" scale="35" fitToHeight="0" orientation="landscape" r:id="rId1"/>
  <colBreaks count="1" manualBreakCount="1">
    <brk id="5" max="8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pageSetUpPr fitToPage="1"/>
  </sheetPr>
  <dimension ref="A1:P22"/>
  <sheetViews>
    <sheetView showGridLines="0" zoomScale="80" zoomScaleNormal="80" workbookViewId="0">
      <selection activeCell="K22" sqref="K22"/>
    </sheetView>
  </sheetViews>
  <sheetFormatPr baseColWidth="10" defaultColWidth="11.42578125" defaultRowHeight="15" x14ac:dyDescent="0.25"/>
  <cols>
    <col min="1" max="1" width="19.5703125" customWidth="1"/>
    <col min="2" max="2" width="12.42578125" style="2" bestFit="1" customWidth="1"/>
    <col min="3" max="3" width="13.42578125" style="3" bestFit="1" customWidth="1"/>
    <col min="4" max="4" width="10.7109375" style="1" customWidth="1"/>
    <col min="5" max="5" width="12.7109375" style="2" customWidth="1"/>
    <col min="6" max="6" width="12.7109375" style="1" bestFit="1" customWidth="1"/>
    <col min="7" max="7" width="10.28515625" style="1" customWidth="1"/>
    <col min="8" max="8" width="9.85546875" style="1" bestFit="1" customWidth="1"/>
    <col min="9" max="9" width="12.5703125" style="1" bestFit="1" customWidth="1"/>
    <col min="10" max="10" width="15.7109375" customWidth="1"/>
    <col min="11" max="11" width="12.7109375" style="2" customWidth="1"/>
    <col min="12" max="12" width="12.7109375" style="3" customWidth="1"/>
    <col min="13" max="13" width="10.7109375" style="1" customWidth="1"/>
    <col min="14" max="14" width="12.7109375" style="2" customWidth="1"/>
    <col min="15" max="15" width="12.5703125" bestFit="1" customWidth="1"/>
    <col min="16" max="16" width="10.28515625" style="1" customWidth="1"/>
  </cols>
  <sheetData>
    <row r="1" spans="1:16" s="4" customFormat="1" ht="27" customHeight="1" x14ac:dyDescent="0.25">
      <c r="A1" s="362" t="s">
        <v>86</v>
      </c>
      <c r="B1" s="363"/>
      <c r="C1" s="363"/>
      <c r="D1" s="363"/>
      <c r="E1" s="363"/>
      <c r="F1" s="363"/>
      <c r="G1" s="363"/>
      <c r="H1" s="363"/>
      <c r="I1" s="364"/>
      <c r="J1" s="362" t="s">
        <v>87</v>
      </c>
      <c r="K1" s="365"/>
      <c r="L1" s="365"/>
      <c r="M1" s="365"/>
      <c r="N1" s="365"/>
      <c r="O1" s="365"/>
      <c r="P1" s="365"/>
    </row>
    <row r="2" spans="1:16" s="5" customFormat="1" ht="60.75" thickBot="1" x14ac:dyDescent="0.3">
      <c r="A2" s="107" t="s">
        <v>88</v>
      </c>
      <c r="B2" s="108" t="s">
        <v>89</v>
      </c>
      <c r="C2" s="108" t="s">
        <v>90</v>
      </c>
      <c r="D2" s="109" t="s">
        <v>91</v>
      </c>
      <c r="E2" s="109" t="s">
        <v>52</v>
      </c>
      <c r="F2" s="303" t="s">
        <v>92</v>
      </c>
      <c r="G2" s="109" t="s">
        <v>93</v>
      </c>
      <c r="H2" s="109" t="s">
        <v>94</v>
      </c>
      <c r="I2" s="110" t="s">
        <v>95</v>
      </c>
      <c r="J2" s="107" t="s">
        <v>88</v>
      </c>
      <c r="K2" s="108" t="s">
        <v>89</v>
      </c>
      <c r="L2" s="108" t="s">
        <v>90</v>
      </c>
      <c r="M2" s="109" t="s">
        <v>91</v>
      </c>
      <c r="N2" s="109" t="s">
        <v>56</v>
      </c>
      <c r="O2" s="109" t="s">
        <v>96</v>
      </c>
      <c r="P2" s="109" t="s">
        <v>97</v>
      </c>
    </row>
    <row r="3" spans="1:16" x14ac:dyDescent="0.25">
      <c r="A3" s="225"/>
      <c r="B3" s="226"/>
      <c r="C3" s="227"/>
      <c r="D3" s="299">
        <f t="shared" ref="D3:D14" si="0">IF(B3="",,C3/B3)</f>
        <v>0</v>
      </c>
      <c r="E3" s="301" t="str">
        <f>IF(A3="","",Prévisionnel!B10)</f>
        <v/>
      </c>
      <c r="F3" s="306">
        <f>IF(A3=0,,Prévisionnel!B11)</f>
        <v>0</v>
      </c>
      <c r="G3" s="302">
        <f>IF(A3=0,,IF(D3&gt;423,423,D3))</f>
        <v>0</v>
      </c>
      <c r="H3" s="217">
        <f>IF(A3=0,,Prévisionnel!C10)</f>
        <v>0</v>
      </c>
      <c r="I3" s="309">
        <f>IF(A3=0,,Prévisionnel!C11)</f>
        <v>0</v>
      </c>
      <c r="J3" s="233"/>
      <c r="K3" s="234"/>
      <c r="L3" s="235"/>
      <c r="M3" s="218">
        <f>IF(K3="",,INT(L3/K3))</f>
        <v>0</v>
      </c>
      <c r="N3" s="217">
        <f>IF(J3=0,,Réalisé!B10)</f>
        <v>0</v>
      </c>
      <c r="O3" s="306">
        <f>IF(J3=0,,Réalisé!B11)</f>
        <v>0</v>
      </c>
      <c r="P3" s="236">
        <f t="shared" ref="P3:P14" si="1">IF(J3=0,,IF(M3&gt;423,423,M3))</f>
        <v>0</v>
      </c>
    </row>
    <row r="4" spans="1:16" x14ac:dyDescent="0.25">
      <c r="A4" s="228"/>
      <c r="B4" s="229"/>
      <c r="C4" s="294"/>
      <c r="D4" s="218">
        <f t="shared" si="0"/>
        <v>0</v>
      </c>
      <c r="E4" s="304" t="str">
        <f>IF(A4="","",Prévisionnel!D10)</f>
        <v/>
      </c>
      <c r="F4" s="307">
        <f>IF(A4=0,,INT(Prévisionnel!D11))</f>
        <v>0</v>
      </c>
      <c r="G4" s="305">
        <f>IF(A4=0,,IF(D4&gt;423,423,D4))</f>
        <v>0</v>
      </c>
      <c r="H4" s="219">
        <f>IF(A4=0,,Prévisionnel!E10)</f>
        <v>0</v>
      </c>
      <c r="I4" s="307">
        <f>IF(A4=0,,Prévisionnel!E11)</f>
        <v>0</v>
      </c>
      <c r="J4" s="237"/>
      <c r="K4" s="238"/>
      <c r="L4" s="239"/>
      <c r="M4" s="218">
        <f t="shared" ref="M4:M14" si="2">IF(K4="",,INT(L4/K4))</f>
        <v>0</v>
      </c>
      <c r="N4" s="219">
        <f>IF(J4=0,,Réalisé!C10)</f>
        <v>0</v>
      </c>
      <c r="O4" s="307">
        <f>IF(J4=0,,Réalisé!C11)</f>
        <v>0</v>
      </c>
      <c r="P4" s="240">
        <f t="shared" si="1"/>
        <v>0</v>
      </c>
    </row>
    <row r="5" spans="1:16" x14ac:dyDescent="0.25">
      <c r="A5" s="230"/>
      <c r="B5" s="229"/>
      <c r="C5" s="294"/>
      <c r="D5" s="218">
        <f t="shared" si="0"/>
        <v>0</v>
      </c>
      <c r="E5" s="280" t="str">
        <f>IF(A5="","",Prévisionnel!F10)</f>
        <v/>
      </c>
      <c r="F5" s="307">
        <f>IF(A5=0,,Prévisionnel!F11)</f>
        <v>0</v>
      </c>
      <c r="G5" s="220">
        <f t="shared" ref="G5:G14" si="3">IF(A5=0,,IF(D5&gt;423,423,D5))</f>
        <v>0</v>
      </c>
      <c r="H5" s="219">
        <f>IF(A5=0,,Prévisionnel!G10)</f>
        <v>0</v>
      </c>
      <c r="I5" s="307">
        <f>IF(A5=0,,Prévisionnel!G11)</f>
        <v>0</v>
      </c>
      <c r="J5" s="237"/>
      <c r="K5" s="238"/>
      <c r="L5" s="239"/>
      <c r="M5" s="218">
        <f t="shared" si="2"/>
        <v>0</v>
      </c>
      <c r="N5" s="219">
        <f>IF(J5=0,,Réalisé!D10)</f>
        <v>0</v>
      </c>
      <c r="O5" s="307">
        <f>IF(J5=0,,Réalisé!D11)</f>
        <v>0</v>
      </c>
      <c r="P5" s="240">
        <f t="shared" si="1"/>
        <v>0</v>
      </c>
    </row>
    <row r="6" spans="1:16" x14ac:dyDescent="0.25">
      <c r="A6" s="228"/>
      <c r="B6" s="229"/>
      <c r="C6" s="294"/>
      <c r="D6" s="218">
        <f t="shared" si="0"/>
        <v>0</v>
      </c>
      <c r="E6" s="280" t="str">
        <f>IF(A6="","",Prévisionnel!H10)</f>
        <v/>
      </c>
      <c r="F6" s="307">
        <f>IF(A6=0,,Prévisionnel!H11)</f>
        <v>0</v>
      </c>
      <c r="G6" s="220">
        <f t="shared" si="3"/>
        <v>0</v>
      </c>
      <c r="H6" s="219">
        <f>IF(A6=0,,Prévisionnel!I10)</f>
        <v>0</v>
      </c>
      <c r="I6" s="307">
        <f>IF(A6=0,,Prévisionnel!I11)</f>
        <v>0</v>
      </c>
      <c r="J6" s="237"/>
      <c r="K6" s="238"/>
      <c r="L6" s="239"/>
      <c r="M6" s="218">
        <f t="shared" si="2"/>
        <v>0</v>
      </c>
      <c r="N6" s="219">
        <f>IF(J6=0,,Réalisé!E10)</f>
        <v>0</v>
      </c>
      <c r="O6" s="307">
        <f>IF(J6=0,,Réalisé!E11)</f>
        <v>0</v>
      </c>
      <c r="P6" s="240">
        <f t="shared" si="1"/>
        <v>0</v>
      </c>
    </row>
    <row r="7" spans="1:16" x14ac:dyDescent="0.25">
      <c r="A7" s="230"/>
      <c r="B7" s="229"/>
      <c r="C7" s="294"/>
      <c r="D7" s="218">
        <f t="shared" si="0"/>
        <v>0</v>
      </c>
      <c r="E7" s="280" t="str">
        <f>IF(A7="","",Prévisionnel!J10)</f>
        <v/>
      </c>
      <c r="F7" s="307">
        <f>IF(A7=0,,Prévisionnel!J11)</f>
        <v>0</v>
      </c>
      <c r="G7" s="220">
        <f t="shared" si="3"/>
        <v>0</v>
      </c>
      <c r="H7" s="219">
        <f>IF(A7=0,,Prévisionnel!K10)</f>
        <v>0</v>
      </c>
      <c r="I7" s="307">
        <f>IF(A7=0,,Prévisionnel!K11)</f>
        <v>0</v>
      </c>
      <c r="J7" s="237"/>
      <c r="K7" s="238"/>
      <c r="L7" s="239"/>
      <c r="M7" s="218">
        <f t="shared" si="2"/>
        <v>0</v>
      </c>
      <c r="N7" s="219">
        <f>IF(J7=0,,Réalisé!F10)</f>
        <v>0</v>
      </c>
      <c r="O7" s="307">
        <f>IF(J7=0,,Réalisé!F11)</f>
        <v>0</v>
      </c>
      <c r="P7" s="240">
        <f t="shared" si="1"/>
        <v>0</v>
      </c>
    </row>
    <row r="8" spans="1:16" x14ac:dyDescent="0.25">
      <c r="A8" s="228"/>
      <c r="B8" s="229"/>
      <c r="C8" s="295"/>
      <c r="D8" s="218">
        <f t="shared" si="0"/>
        <v>0</v>
      </c>
      <c r="E8" s="280" t="str">
        <f>IF(A8="","",Prévisionnel!L10)</f>
        <v/>
      </c>
      <c r="F8" s="307">
        <f>IF(A8=0,,Prévisionnel!L11)</f>
        <v>0</v>
      </c>
      <c r="G8" s="220">
        <f t="shared" si="3"/>
        <v>0</v>
      </c>
      <c r="H8" s="219">
        <f>IF(A8=0,,Prévisionnel!M10)</f>
        <v>0</v>
      </c>
      <c r="I8" s="307">
        <f>IF(A8=0,,Prévisionnel!M11)</f>
        <v>0</v>
      </c>
      <c r="J8" s="237"/>
      <c r="K8" s="238"/>
      <c r="L8" s="241"/>
      <c r="M8" s="218">
        <f t="shared" si="2"/>
        <v>0</v>
      </c>
      <c r="N8" s="219">
        <f>IF(J8=0,,Réalisé!G10)</f>
        <v>0</v>
      </c>
      <c r="O8" s="307">
        <f>IF(J8=0,,Réalisé!G11)</f>
        <v>0</v>
      </c>
      <c r="P8" s="240">
        <f t="shared" si="1"/>
        <v>0</v>
      </c>
    </row>
    <row r="9" spans="1:16" x14ac:dyDescent="0.25">
      <c r="A9" s="230"/>
      <c r="B9" s="229"/>
      <c r="C9" s="295"/>
      <c r="D9" s="218">
        <f t="shared" si="0"/>
        <v>0</v>
      </c>
      <c r="E9" s="280" t="str">
        <f>IF(A9="","",Prévisionnel!N10)</f>
        <v/>
      </c>
      <c r="F9" s="307">
        <f>IF(A9=0,,Prévisionnel!N11)</f>
        <v>0</v>
      </c>
      <c r="G9" s="220">
        <f t="shared" si="3"/>
        <v>0</v>
      </c>
      <c r="H9" s="219">
        <f>IF(A9=0,,Prévisionnel!O10)</f>
        <v>0</v>
      </c>
      <c r="I9" s="307">
        <f>IF(A9=0,,Prévisionnel!O11)</f>
        <v>0</v>
      </c>
      <c r="J9" s="237"/>
      <c r="K9" s="238"/>
      <c r="L9" s="241"/>
      <c r="M9" s="218">
        <f t="shared" si="2"/>
        <v>0</v>
      </c>
      <c r="N9" s="219">
        <f>IF(J9=0,,Réalisé!H10)</f>
        <v>0</v>
      </c>
      <c r="O9" s="307">
        <f>IF(J9=0,,Réalisé!H11)</f>
        <v>0</v>
      </c>
      <c r="P9" s="240">
        <f t="shared" si="1"/>
        <v>0</v>
      </c>
    </row>
    <row r="10" spans="1:16" x14ac:dyDescent="0.25">
      <c r="A10" s="228"/>
      <c r="B10" s="229"/>
      <c r="C10" s="295"/>
      <c r="D10" s="218">
        <f t="shared" si="0"/>
        <v>0</v>
      </c>
      <c r="E10" s="280" t="str">
        <f>IF(A10="","",Prévisionnel!P10)</f>
        <v/>
      </c>
      <c r="F10" s="307">
        <f>IF(A10=0,,Prévisionnel!P11)</f>
        <v>0</v>
      </c>
      <c r="G10" s="220">
        <f t="shared" si="3"/>
        <v>0</v>
      </c>
      <c r="H10" s="219">
        <f>IF(A10=0,,Prévisionnel!Q10)</f>
        <v>0</v>
      </c>
      <c r="I10" s="307">
        <f>IF(A10=0,,Prévisionnel!Q11)</f>
        <v>0</v>
      </c>
      <c r="J10" s="237"/>
      <c r="K10" s="238"/>
      <c r="L10" s="241"/>
      <c r="M10" s="218">
        <f t="shared" si="2"/>
        <v>0</v>
      </c>
      <c r="N10" s="219">
        <f>IF(J10=0,,Réalisé!I10)</f>
        <v>0</v>
      </c>
      <c r="O10" s="307">
        <f>IF(J10=0,,Réalisé!I11)</f>
        <v>0</v>
      </c>
      <c r="P10" s="240">
        <f t="shared" si="1"/>
        <v>0</v>
      </c>
    </row>
    <row r="11" spans="1:16" x14ac:dyDescent="0.25">
      <c r="A11" s="230"/>
      <c r="B11" s="229"/>
      <c r="C11" s="295"/>
      <c r="D11" s="218">
        <f t="shared" si="0"/>
        <v>0</v>
      </c>
      <c r="E11" s="280" t="str">
        <f>IF(A11="","",Prévisionnel!R10)</f>
        <v/>
      </c>
      <c r="F11" s="307">
        <f>IF(A11=0,,Prévisionnel!R11)</f>
        <v>0</v>
      </c>
      <c r="G11" s="220">
        <f t="shared" si="3"/>
        <v>0</v>
      </c>
      <c r="H11" s="219">
        <f>IF(A11=0,,Prévisionnel!S10)</f>
        <v>0</v>
      </c>
      <c r="I11" s="307">
        <f>IF(A11=0,,Prévisionnel!S11)</f>
        <v>0</v>
      </c>
      <c r="J11" s="237"/>
      <c r="K11" s="238"/>
      <c r="L11" s="241"/>
      <c r="M11" s="218">
        <f t="shared" si="2"/>
        <v>0</v>
      </c>
      <c r="N11" s="219">
        <f>IF(J11=0,,Réalisé!J10)</f>
        <v>0</v>
      </c>
      <c r="O11" s="307">
        <f>IF(J11=0,,Réalisé!J11)</f>
        <v>0</v>
      </c>
      <c r="P11" s="240">
        <f t="shared" si="1"/>
        <v>0</v>
      </c>
    </row>
    <row r="12" spans="1:16" x14ac:dyDescent="0.25">
      <c r="A12" s="228"/>
      <c r="B12" s="229"/>
      <c r="C12" s="295"/>
      <c r="D12" s="218">
        <f t="shared" si="0"/>
        <v>0</v>
      </c>
      <c r="E12" s="280" t="str">
        <f>IF(A12="","",Prévisionnel!T10)</f>
        <v/>
      </c>
      <c r="F12" s="307">
        <f>IF(A12=0,,Prévisionnel!T11)</f>
        <v>0</v>
      </c>
      <c r="G12" s="220">
        <f t="shared" si="3"/>
        <v>0</v>
      </c>
      <c r="H12" s="219">
        <f>IF(A12=0,,Prévisionnel!U10)</f>
        <v>0</v>
      </c>
      <c r="I12" s="307">
        <f>IF(A12=0,,Prévisionnel!U11)</f>
        <v>0</v>
      </c>
      <c r="J12" s="237"/>
      <c r="K12" s="238"/>
      <c r="L12" s="241"/>
      <c r="M12" s="218">
        <f t="shared" si="2"/>
        <v>0</v>
      </c>
      <c r="N12" s="219">
        <f>IF(J12=0,,Réalisé!K10)</f>
        <v>0</v>
      </c>
      <c r="O12" s="307">
        <f>IF(J12=0,,Réalisé!K11)</f>
        <v>0</v>
      </c>
      <c r="P12" s="240">
        <f t="shared" si="1"/>
        <v>0</v>
      </c>
    </row>
    <row r="13" spans="1:16" x14ac:dyDescent="0.25">
      <c r="A13" s="230"/>
      <c r="B13" s="229"/>
      <c r="C13" s="295"/>
      <c r="D13" s="218">
        <f t="shared" si="0"/>
        <v>0</v>
      </c>
      <c r="E13" s="280" t="str">
        <f>IF(A13="","",Prévisionnel!V10)</f>
        <v/>
      </c>
      <c r="F13" s="307">
        <f>IF(A13=0,,Prévisionnel!V11)</f>
        <v>0</v>
      </c>
      <c r="G13" s="220">
        <f t="shared" si="3"/>
        <v>0</v>
      </c>
      <c r="H13" s="219">
        <f>IF(A13=0,,Prévisionnel!W10)</f>
        <v>0</v>
      </c>
      <c r="I13" s="307">
        <f>IF(A13=0,,Prévisionnel!W11)</f>
        <v>0</v>
      </c>
      <c r="J13" s="237"/>
      <c r="K13" s="238"/>
      <c r="L13" s="241"/>
      <c r="M13" s="218">
        <f t="shared" si="2"/>
        <v>0</v>
      </c>
      <c r="N13" s="219">
        <f>IF(J13=0,,Réalisé!L10)</f>
        <v>0</v>
      </c>
      <c r="O13" s="307">
        <f>IF(J13=0,,Réalisé!L11)</f>
        <v>0</v>
      </c>
      <c r="P13" s="240">
        <f t="shared" si="1"/>
        <v>0</v>
      </c>
    </row>
    <row r="14" spans="1:16" ht="15.75" thickBot="1" x14ac:dyDescent="0.3">
      <c r="A14" s="231"/>
      <c r="B14" s="232"/>
      <c r="C14" s="296"/>
      <c r="D14" s="221">
        <f t="shared" si="0"/>
        <v>0</v>
      </c>
      <c r="E14" s="300" t="str">
        <f>IF(A14="","",Prévisionnel!X10)</f>
        <v/>
      </c>
      <c r="F14" s="308">
        <f>IF(A14=0,,Prévisionnel!X11)</f>
        <v>0</v>
      </c>
      <c r="G14" s="222">
        <f t="shared" si="3"/>
        <v>0</v>
      </c>
      <c r="H14" s="281">
        <f>IF(A13=0,,Prévisionnel!Y10)</f>
        <v>0</v>
      </c>
      <c r="I14" s="310">
        <f>IF(A13=0,,Prévisionnel!Y11)</f>
        <v>0</v>
      </c>
      <c r="J14" s="242"/>
      <c r="K14" s="243"/>
      <c r="L14" s="244"/>
      <c r="M14" s="221">
        <f t="shared" si="2"/>
        <v>0</v>
      </c>
      <c r="N14" s="300">
        <f>IF(J14=0,,Réalisé!M10)</f>
        <v>0</v>
      </c>
      <c r="O14" s="308">
        <f>IF(J14=0,,Réalisé!M11)</f>
        <v>0</v>
      </c>
      <c r="P14" s="245">
        <f t="shared" si="1"/>
        <v>0</v>
      </c>
    </row>
    <row r="15" spans="1:16" ht="15.75" thickBot="1" x14ac:dyDescent="0.3">
      <c r="B15"/>
      <c r="C15"/>
      <c r="E15" s="297">
        <f>IF(SUM(E3:E14)=0,,SUM(E3:E14))</f>
        <v>0</v>
      </c>
      <c r="H15" s="298">
        <f>IF(SUM(H3:H14)=0,,SUM(H3:H14))</f>
        <v>0</v>
      </c>
      <c r="K15"/>
      <c r="L15"/>
      <c r="M15" s="2"/>
      <c r="N15" s="223">
        <f>SUM(N3:N14)</f>
        <v>0</v>
      </c>
      <c r="O15" s="1"/>
    </row>
    <row r="16" spans="1:16" ht="15.75" thickBot="1" x14ac:dyDescent="0.3">
      <c r="B16"/>
      <c r="C16"/>
      <c r="D16" s="2"/>
      <c r="K16"/>
      <c r="L16"/>
      <c r="M16" s="2"/>
      <c r="N16" s="3"/>
      <c r="P16"/>
    </row>
    <row r="17" spans="1:16" ht="15.75" thickBot="1" x14ac:dyDescent="0.3">
      <c r="C17" s="14" t="s">
        <v>98</v>
      </c>
      <c r="E17" s="224">
        <f>IF(E15=0,,INT((SUM(F3:F14))/E15))</f>
        <v>0</v>
      </c>
      <c r="F17" s="293"/>
      <c r="G17" s="224">
        <f>IF(H15=0,,INT((SUM(I3:I14)/H15)))</f>
        <v>0</v>
      </c>
      <c r="L17" s="14" t="s">
        <v>98</v>
      </c>
      <c r="N17" s="224">
        <f>IF(N15=0,,INT(O15/N15))</f>
        <v>0</v>
      </c>
      <c r="O17" s="1"/>
      <c r="P17"/>
    </row>
    <row r="18" spans="1:16" x14ac:dyDescent="0.25">
      <c r="F18" s="293"/>
    </row>
    <row r="19" spans="1:16" x14ac:dyDescent="0.25">
      <c r="A19" s="65" t="s">
        <v>114</v>
      </c>
      <c r="B19"/>
      <c r="C19"/>
      <c r="D19"/>
      <c r="E19"/>
      <c r="F19"/>
      <c r="G19"/>
      <c r="H19"/>
      <c r="I19"/>
      <c r="K19"/>
      <c r="L19"/>
      <c r="M19"/>
      <c r="N19"/>
      <c r="P19"/>
    </row>
    <row r="22" spans="1:16" x14ac:dyDescent="0.25">
      <c r="D22" s="291"/>
      <c r="G22" s="292"/>
    </row>
  </sheetData>
  <sheetProtection algorithmName="SHA-512" hashValue="gFdXlPXra/x5HJlKD1nBucYS827Y1H7fHvF9AFNGAT/0yt4NwfCh0ZgroiMuTQifCrZi6n2VF2f9G/nMJRJCMg==" saltValue="ez5jKdnRhjqPyPlD2mH7uA==" spinCount="100000" sheet="1" formatCells="0" formatRows="0"/>
  <mergeCells count="2">
    <mergeCell ref="A1:I1"/>
    <mergeCell ref="J1:P1"/>
  </mergeCells>
  <pageMargins left="0.7" right="0.7" top="0.75" bottom="0.75" header="0.3" footer="0.3"/>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7">
    <pageSetUpPr fitToPage="1"/>
  </sheetPr>
  <dimension ref="A1:AA11"/>
  <sheetViews>
    <sheetView showGridLines="0" zoomScale="50" zoomScaleNormal="50" zoomScaleSheetLayoutView="50" workbookViewId="0">
      <pane xSplit="1" ySplit="3" topLeftCell="B4" activePane="bottomRight" state="frozen"/>
      <selection pane="topRight" activeCell="D66" sqref="D66"/>
      <selection pane="bottomLeft" activeCell="D66" sqref="D66"/>
      <selection pane="bottomRight" activeCell="Q11" sqref="Q11"/>
    </sheetView>
  </sheetViews>
  <sheetFormatPr baseColWidth="10" defaultColWidth="11.42578125" defaultRowHeight="15" x14ac:dyDescent="0.25"/>
  <cols>
    <col min="1" max="1" width="25.5703125" customWidth="1"/>
    <col min="2" max="25" width="11.28515625" style="1" customWidth="1"/>
    <col min="26" max="27" width="15.42578125" customWidth="1"/>
  </cols>
  <sheetData>
    <row r="1" spans="1:27" ht="28.5" customHeight="1" thickBot="1" x14ac:dyDescent="0.3">
      <c r="A1" s="66" t="s">
        <v>99</v>
      </c>
      <c r="B1"/>
    </row>
    <row r="2" spans="1:27" s="23" customFormat="1" ht="36.75" customHeight="1" thickBot="1" x14ac:dyDescent="0.3">
      <c r="A2" s="28"/>
      <c r="B2" s="366">
        <f>Intervenants!$A3</f>
        <v>0</v>
      </c>
      <c r="C2" s="367"/>
      <c r="D2" s="366">
        <f>Intervenants!A4</f>
        <v>0</v>
      </c>
      <c r="E2" s="367"/>
      <c r="F2" s="366">
        <f>Intervenants!$A5</f>
        <v>0</v>
      </c>
      <c r="G2" s="367"/>
      <c r="H2" s="368">
        <f>Intervenants!A6</f>
        <v>0</v>
      </c>
      <c r="I2" s="369"/>
      <c r="J2" s="366">
        <f>Intervenants!A7</f>
        <v>0</v>
      </c>
      <c r="K2" s="367"/>
      <c r="L2" s="366">
        <f>Intervenants!A8</f>
        <v>0</v>
      </c>
      <c r="M2" s="367"/>
      <c r="N2" s="366">
        <f>Intervenants!A9</f>
        <v>0</v>
      </c>
      <c r="O2" s="367"/>
      <c r="P2" s="366">
        <f>Intervenants!A10</f>
        <v>0</v>
      </c>
      <c r="Q2" s="367"/>
      <c r="R2" s="366">
        <f>Intervenants!A11</f>
        <v>0</v>
      </c>
      <c r="S2" s="367"/>
      <c r="T2" s="366">
        <f>Intervenants!A12</f>
        <v>0</v>
      </c>
      <c r="U2" s="367"/>
      <c r="V2" s="366">
        <f>Intervenants!A13</f>
        <v>0</v>
      </c>
      <c r="W2" s="367"/>
      <c r="X2" s="366">
        <f>Intervenants!A14</f>
        <v>0</v>
      </c>
      <c r="Y2" s="372"/>
      <c r="Z2" s="370" t="s">
        <v>71</v>
      </c>
      <c r="AA2" s="371"/>
    </row>
    <row r="3" spans="1:27" s="26" customFormat="1" ht="48" thickBot="1" x14ac:dyDescent="0.3">
      <c r="A3" s="154" t="s">
        <v>100</v>
      </c>
      <c r="B3" s="207" t="s">
        <v>101</v>
      </c>
      <c r="C3" s="207" t="s">
        <v>94</v>
      </c>
      <c r="D3" s="207" t="s">
        <v>101</v>
      </c>
      <c r="E3" s="207" t="s">
        <v>94</v>
      </c>
      <c r="F3" s="207" t="s">
        <v>101</v>
      </c>
      <c r="G3" s="207" t="s">
        <v>94</v>
      </c>
      <c r="H3" s="207" t="s">
        <v>101</v>
      </c>
      <c r="I3" s="207" t="s">
        <v>94</v>
      </c>
      <c r="J3" s="207" t="s">
        <v>101</v>
      </c>
      <c r="K3" s="207" t="s">
        <v>94</v>
      </c>
      <c r="L3" s="207" t="s">
        <v>101</v>
      </c>
      <c r="M3" s="207" t="s">
        <v>94</v>
      </c>
      <c r="N3" s="207" t="s">
        <v>101</v>
      </c>
      <c r="O3" s="207" t="s">
        <v>94</v>
      </c>
      <c r="P3" s="207" t="s">
        <v>101</v>
      </c>
      <c r="Q3" s="207" t="s">
        <v>94</v>
      </c>
      <c r="R3" s="207" t="s">
        <v>101</v>
      </c>
      <c r="S3" s="207" t="s">
        <v>94</v>
      </c>
      <c r="T3" s="207" t="s">
        <v>101</v>
      </c>
      <c r="U3" s="207" t="s">
        <v>94</v>
      </c>
      <c r="V3" s="207" t="s">
        <v>101</v>
      </c>
      <c r="W3" s="207" t="s">
        <v>94</v>
      </c>
      <c r="X3" s="207" t="s">
        <v>101</v>
      </c>
      <c r="Y3" s="263" t="s">
        <v>94</v>
      </c>
      <c r="Z3" s="267" t="s">
        <v>101</v>
      </c>
      <c r="AA3" s="208" t="s">
        <v>94</v>
      </c>
    </row>
    <row r="4" spans="1:27" s="23" customFormat="1" ht="75" customHeight="1" x14ac:dyDescent="0.25">
      <c r="A4" s="152">
        <f>'Feuille de route'!A11</f>
        <v>0</v>
      </c>
      <c r="B4" s="153"/>
      <c r="C4" s="209"/>
      <c r="D4" s="153"/>
      <c r="E4" s="209"/>
      <c r="F4" s="153"/>
      <c r="G4" s="209"/>
      <c r="H4" s="153"/>
      <c r="I4" s="209"/>
      <c r="J4" s="153"/>
      <c r="K4" s="209"/>
      <c r="L4" s="153"/>
      <c r="M4" s="209"/>
      <c r="N4" s="153"/>
      <c r="O4" s="209"/>
      <c r="P4" s="153"/>
      <c r="Q4" s="209"/>
      <c r="R4" s="153"/>
      <c r="S4" s="209"/>
      <c r="T4" s="153"/>
      <c r="U4" s="209"/>
      <c r="V4" s="153"/>
      <c r="W4" s="209"/>
      <c r="X4" s="153"/>
      <c r="Y4" s="264"/>
      <c r="Z4" s="268">
        <f t="shared" ref="Z4:AA8" si="0">IF(SUM(B4,D4,F4,H4,J4,L4,N4,P4,R4,T4,V4,X4)=0,,SUM(B4,D4,F4,H4,J4,L4,N4,P4,R4,T4,V4,X4))</f>
        <v>0</v>
      </c>
      <c r="AA4" s="253">
        <f t="shared" si="0"/>
        <v>0</v>
      </c>
    </row>
    <row r="5" spans="1:27" s="23" customFormat="1" ht="75" customHeight="1" x14ac:dyDescent="0.25">
      <c r="A5" s="148">
        <f>'Feuille de route'!A18</f>
        <v>0</v>
      </c>
      <c r="B5" s="149"/>
      <c r="C5" s="210"/>
      <c r="D5" s="149"/>
      <c r="E5" s="210"/>
      <c r="F5" s="149"/>
      <c r="G5" s="210"/>
      <c r="H5" s="149"/>
      <c r="I5" s="210"/>
      <c r="J5" s="149"/>
      <c r="K5" s="210"/>
      <c r="L5" s="149"/>
      <c r="M5" s="210"/>
      <c r="N5" s="149"/>
      <c r="O5" s="210"/>
      <c r="P5" s="149"/>
      <c r="Q5" s="210"/>
      <c r="R5" s="149"/>
      <c r="S5" s="210"/>
      <c r="T5" s="149"/>
      <c r="U5" s="210"/>
      <c r="V5" s="149"/>
      <c r="W5" s="210"/>
      <c r="X5" s="149"/>
      <c r="Y5" s="265"/>
      <c r="Z5" s="269">
        <f t="shared" si="0"/>
        <v>0</v>
      </c>
      <c r="AA5" s="254">
        <f t="shared" si="0"/>
        <v>0</v>
      </c>
    </row>
    <row r="6" spans="1:27" s="23" customFormat="1" ht="75" customHeight="1" x14ac:dyDescent="0.25">
      <c r="A6" s="148">
        <f>'Feuille de route'!A25</f>
        <v>0</v>
      </c>
      <c r="B6" s="149"/>
      <c r="C6" s="210"/>
      <c r="D6" s="149"/>
      <c r="E6" s="210"/>
      <c r="F6" s="149"/>
      <c r="G6" s="210"/>
      <c r="H6" s="149"/>
      <c r="I6" s="210"/>
      <c r="J6" s="149"/>
      <c r="K6" s="210"/>
      <c r="L6" s="149"/>
      <c r="M6" s="210"/>
      <c r="N6" s="149"/>
      <c r="O6" s="210"/>
      <c r="P6" s="149"/>
      <c r="Q6" s="210"/>
      <c r="R6" s="149"/>
      <c r="S6" s="210"/>
      <c r="T6" s="149"/>
      <c r="U6" s="210"/>
      <c r="V6" s="149"/>
      <c r="W6" s="210"/>
      <c r="X6" s="149"/>
      <c r="Y6" s="265"/>
      <c r="Z6" s="269">
        <f t="shared" si="0"/>
        <v>0</v>
      </c>
      <c r="AA6" s="254">
        <f t="shared" si="0"/>
        <v>0</v>
      </c>
    </row>
    <row r="7" spans="1:27" s="23" customFormat="1" ht="75" customHeight="1" x14ac:dyDescent="0.25">
      <c r="A7" s="148">
        <f>'Feuille de route'!A32</f>
        <v>0</v>
      </c>
      <c r="B7" s="149"/>
      <c r="C7" s="210"/>
      <c r="D7" s="149"/>
      <c r="E7" s="210"/>
      <c r="F7" s="149"/>
      <c r="G7" s="210"/>
      <c r="H7" s="149"/>
      <c r="I7" s="210"/>
      <c r="J7" s="149"/>
      <c r="K7" s="210"/>
      <c r="L7" s="149"/>
      <c r="M7" s="210"/>
      <c r="N7" s="149"/>
      <c r="O7" s="210"/>
      <c r="P7" s="149"/>
      <c r="Q7" s="210"/>
      <c r="R7" s="149"/>
      <c r="S7" s="210"/>
      <c r="T7" s="149"/>
      <c r="U7" s="210"/>
      <c r="V7" s="149"/>
      <c r="W7" s="210"/>
      <c r="X7" s="149"/>
      <c r="Y7" s="265"/>
      <c r="Z7" s="269">
        <f t="shared" si="0"/>
        <v>0</v>
      </c>
      <c r="AA7" s="254">
        <f t="shared" si="0"/>
        <v>0</v>
      </c>
    </row>
    <row r="8" spans="1:27" s="23" customFormat="1" ht="75" customHeight="1" thickBot="1" x14ac:dyDescent="0.3">
      <c r="A8" s="150">
        <f>'Feuille de route'!A39</f>
        <v>0</v>
      </c>
      <c r="B8" s="151"/>
      <c r="C8" s="211"/>
      <c r="D8" s="151"/>
      <c r="E8" s="211"/>
      <c r="F8" s="151"/>
      <c r="G8" s="211"/>
      <c r="H8" s="151"/>
      <c r="I8" s="211"/>
      <c r="J8" s="151"/>
      <c r="K8" s="211"/>
      <c r="L8" s="151"/>
      <c r="M8" s="211"/>
      <c r="N8" s="151"/>
      <c r="O8" s="211"/>
      <c r="P8" s="151"/>
      <c r="Q8" s="211"/>
      <c r="R8" s="151"/>
      <c r="S8" s="211"/>
      <c r="T8" s="151"/>
      <c r="U8" s="211"/>
      <c r="V8" s="151"/>
      <c r="W8" s="211"/>
      <c r="X8" s="151"/>
      <c r="Y8" s="266"/>
      <c r="Z8" s="270">
        <f t="shared" si="0"/>
        <v>0</v>
      </c>
      <c r="AA8" s="255">
        <f t="shared" si="0"/>
        <v>0</v>
      </c>
    </row>
    <row r="9" spans="1:27" s="23" customFormat="1" ht="16.5" thickBot="1" x14ac:dyDescent="0.3">
      <c r="B9" s="24"/>
      <c r="C9" s="24"/>
      <c r="D9" s="24"/>
      <c r="E9" s="24"/>
      <c r="F9" s="24"/>
      <c r="G9" s="24"/>
      <c r="H9" s="24"/>
      <c r="I9" s="24"/>
      <c r="J9" s="24"/>
      <c r="K9" s="24"/>
      <c r="L9" s="24"/>
      <c r="M9" s="24"/>
      <c r="N9" s="24"/>
      <c r="O9" s="24"/>
      <c r="P9" s="24"/>
      <c r="Q9" s="24"/>
      <c r="R9" s="24"/>
      <c r="S9" s="24"/>
      <c r="T9" s="24"/>
      <c r="U9" s="24"/>
      <c r="V9" s="24"/>
      <c r="W9" s="24"/>
      <c r="X9" s="24"/>
      <c r="Y9" s="24"/>
      <c r="Z9" s="25"/>
      <c r="AA9" s="25"/>
    </row>
    <row r="10" spans="1:27" s="26" customFormat="1" ht="20.100000000000001" customHeight="1" thickBot="1" x14ac:dyDescent="0.3">
      <c r="A10" s="114" t="s">
        <v>102</v>
      </c>
      <c r="B10" s="256">
        <f t="shared" ref="B10:AA10" si="1">SUM(B4:B8)</f>
        <v>0</v>
      </c>
      <c r="C10" s="257">
        <f t="shared" si="1"/>
        <v>0</v>
      </c>
      <c r="D10" s="256">
        <f t="shared" si="1"/>
        <v>0</v>
      </c>
      <c r="E10" s="257">
        <f t="shared" si="1"/>
        <v>0</v>
      </c>
      <c r="F10" s="256">
        <f t="shared" si="1"/>
        <v>0</v>
      </c>
      <c r="G10" s="257">
        <f t="shared" si="1"/>
        <v>0</v>
      </c>
      <c r="H10" s="256">
        <f t="shared" si="1"/>
        <v>0</v>
      </c>
      <c r="I10" s="257">
        <f t="shared" si="1"/>
        <v>0</v>
      </c>
      <c r="J10" s="256">
        <f t="shared" si="1"/>
        <v>0</v>
      </c>
      <c r="K10" s="257">
        <f t="shared" si="1"/>
        <v>0</v>
      </c>
      <c r="L10" s="256">
        <f t="shared" si="1"/>
        <v>0</v>
      </c>
      <c r="M10" s="257">
        <f t="shared" si="1"/>
        <v>0</v>
      </c>
      <c r="N10" s="256">
        <f t="shared" si="1"/>
        <v>0</v>
      </c>
      <c r="O10" s="257">
        <f t="shared" si="1"/>
        <v>0</v>
      </c>
      <c r="P10" s="256">
        <f t="shared" si="1"/>
        <v>0</v>
      </c>
      <c r="Q10" s="257">
        <f t="shared" si="1"/>
        <v>0</v>
      </c>
      <c r="R10" s="256">
        <f>SUM(R4:R8)</f>
        <v>0</v>
      </c>
      <c r="S10" s="257">
        <f>SUM(S4:S8)</f>
        <v>0</v>
      </c>
      <c r="T10" s="256">
        <f>SUM(T4:T8)</f>
        <v>0</v>
      </c>
      <c r="U10" s="257">
        <f>SUM(U4:U8)</f>
        <v>0</v>
      </c>
      <c r="V10" s="256">
        <f t="shared" si="1"/>
        <v>0</v>
      </c>
      <c r="W10" s="257">
        <f t="shared" si="1"/>
        <v>0</v>
      </c>
      <c r="X10" s="256">
        <f t="shared" si="1"/>
        <v>0</v>
      </c>
      <c r="Y10" s="257">
        <f t="shared" si="1"/>
        <v>0</v>
      </c>
      <c r="Z10" s="256">
        <f>SUM(Z4:Z8)</f>
        <v>0</v>
      </c>
      <c r="AA10" s="257">
        <f t="shared" si="1"/>
        <v>0</v>
      </c>
    </row>
    <row r="11" spans="1:27" s="26" customFormat="1" ht="20.100000000000001" customHeight="1" thickBot="1" x14ac:dyDescent="0.3">
      <c r="A11" s="114" t="s">
        <v>103</v>
      </c>
      <c r="B11" s="271">
        <f>IF($B$2=0,,(VLOOKUP($B$2,Intervenants!$A$3:$I$14,4,FALSE))*B10)</f>
        <v>0</v>
      </c>
      <c r="C11" s="272">
        <f>IF($B$2=0,,(VLOOKUP($B$2,Intervenants!$A$3:$I$14,7,FALSE))*C10)</f>
        <v>0</v>
      </c>
      <c r="D11" s="271">
        <f>IF($D$2=0,,(VLOOKUP($D$2,Intervenants!$A$3:$I$14,4,FALSE))*D10)</f>
        <v>0</v>
      </c>
      <c r="E11" s="272">
        <f>IF($D$2=0,,(VLOOKUP($D$2,Intervenants!$A$3:$I$14,7,FALSE))*E10)</f>
        <v>0</v>
      </c>
      <c r="F11" s="271">
        <f>IF($F$2=0,,(VLOOKUP($F$2,Intervenants!$A$3:$I$14,4,FALSE))*F10)</f>
        <v>0</v>
      </c>
      <c r="G11" s="272">
        <f>IF($F$2=0,,(VLOOKUP($F$2,Intervenants!$A$3:$I$14,7,FALSE))*G10)</f>
        <v>0</v>
      </c>
      <c r="H11" s="271">
        <f>IF($H$2=0,,(VLOOKUP($H$2,Intervenants!$A$3:$I$14,4,FALSE))*H10)</f>
        <v>0</v>
      </c>
      <c r="I11" s="272">
        <f>IF($H$2=0,,(VLOOKUP($H$2,Intervenants!$A$3:$I$14,7,FALSE))*I10)</f>
        <v>0</v>
      </c>
      <c r="J11" s="271">
        <f>IF($J$2=0,,(VLOOKUP($J$2,Intervenants!$A$3:$I$14,4,FALSE))*J10)</f>
        <v>0</v>
      </c>
      <c r="K11" s="272">
        <f>IF($J$2=0,,(VLOOKUP($J$2,Intervenants!$A$3:$I$14,7,FALSE))*K10)</f>
        <v>0</v>
      </c>
      <c r="L11" s="271">
        <f>IF($L$2=0,,(VLOOKUP($L$2,Intervenants!$A$3:$I$14,4,FALSE))*L10)</f>
        <v>0</v>
      </c>
      <c r="M11" s="272">
        <f>IF($L$2=0,,(VLOOKUP($L$2,Intervenants!$A$3:$I$14,7,FALSE))*M10)</f>
        <v>0</v>
      </c>
      <c r="N11" s="271">
        <f>IF($N$2=0,,(VLOOKUP($N$2,Intervenants!$A$3:$I$14,4,FALSE))*N10)</f>
        <v>0</v>
      </c>
      <c r="O11" s="272">
        <f>IF($N$2=0,,(VLOOKUP($N$2,Intervenants!$A$3:$I$14,7,FALSE))*O10)</f>
        <v>0</v>
      </c>
      <c r="P11" s="271">
        <f>IF($P$2=0,,(VLOOKUP($P$2,Intervenants!$A$3:$I$14,4,FALSE))*P10)</f>
        <v>0</v>
      </c>
      <c r="Q11" s="272">
        <f>IF($P$2=0,,(VLOOKUP($P$2,Intervenants!$A$3:$I$14,7,FALSE))*Q10)</f>
        <v>0</v>
      </c>
      <c r="R11" s="271">
        <f>IF($R$2=0,,(VLOOKUP($R$2,Intervenants!$A$3:$I$14,4,FALSE))*R10)</f>
        <v>0</v>
      </c>
      <c r="S11" s="272">
        <f>IF($R$2=0,,(VLOOKUP($R$2,Intervenants!$A$3:$I$14,7,FALSE))*S10)</f>
        <v>0</v>
      </c>
      <c r="T11" s="271">
        <f>IF($T$2=0,,(VLOOKUP($T$2,Intervenants!$A$3:$I$14,4,FALSE))*T10)</f>
        <v>0</v>
      </c>
      <c r="U11" s="272">
        <f>IF($T$2=0,,(VLOOKUP($T$2,Intervenants!$A$3:$I$14,7,FALSE))*U10)</f>
        <v>0</v>
      </c>
      <c r="V11" s="271">
        <f>IF($V$2=0,,(VLOOKUP($V$2,Intervenants!$A$3:$I$14,4,FALSE))*V10)</f>
        <v>0</v>
      </c>
      <c r="W11" s="272">
        <f>IF($V$2=0,,(VLOOKUP($V$2,Intervenants!$A$3:$I$14,7,FALSE))*W10)</f>
        <v>0</v>
      </c>
      <c r="X11" s="271">
        <f>IF($X$2=0,,(VLOOKUP($X$2,Intervenants!$A$3:$I$14,4,FALSE))*X10)</f>
        <v>0</v>
      </c>
      <c r="Y11" s="272">
        <f>IF($X$2=0,,(VLOOKUP($X$2,Intervenants!$A$3:$I$14,7,FALSE))*Y10)</f>
        <v>0</v>
      </c>
      <c r="Z11" s="311"/>
      <c r="AA11" s="279"/>
    </row>
  </sheetData>
  <sheetProtection algorithmName="SHA-512" hashValue="bcwPF6kpZ1JE9k5wZxiP221hboSAwNET/becv2ds6n9faxW9nvAcdA2t0Ic8Ki6i3a40hoWGp4FujQ9Y7fxx6g==" saltValue="vkEcevNaRNm4NvossnM/Gg==" spinCount="100000" sheet="1" formatCells="0" formatRows="0"/>
  <mergeCells count="13">
    <mergeCell ref="B2:C2"/>
    <mergeCell ref="D2:E2"/>
    <mergeCell ref="F2:G2"/>
    <mergeCell ref="H2:I2"/>
    <mergeCell ref="Z2:AA2"/>
    <mergeCell ref="J2:K2"/>
    <mergeCell ref="L2:M2"/>
    <mergeCell ref="N2:O2"/>
    <mergeCell ref="P2:Q2"/>
    <mergeCell ref="V2:W2"/>
    <mergeCell ref="X2:Y2"/>
    <mergeCell ref="R2:S2"/>
    <mergeCell ref="T2:U2"/>
  </mergeCells>
  <pageMargins left="0.7" right="0.7" top="0.75" bottom="0.75" header="0.3" footer="0.3"/>
  <pageSetup paperSize="8"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58DC8-D098-4D7A-9F92-6263F5D691EA}">
  <sheetPr codeName="Feuil2">
    <pageSetUpPr fitToPage="1"/>
  </sheetPr>
  <dimension ref="A1:N11"/>
  <sheetViews>
    <sheetView showGridLines="0" zoomScale="60" zoomScaleNormal="60" workbookViewId="0">
      <pane xSplit="1" ySplit="3" topLeftCell="B4" activePane="bottomRight" state="frozen"/>
      <selection pane="topRight" activeCell="D66" sqref="D66"/>
      <selection pane="bottomLeft" activeCell="D66" sqref="D66"/>
      <selection pane="bottomRight" activeCell="N5" sqref="N5"/>
    </sheetView>
  </sheetViews>
  <sheetFormatPr baseColWidth="10" defaultColWidth="11.42578125" defaultRowHeight="15" x14ac:dyDescent="0.25"/>
  <cols>
    <col min="1" max="1" width="25.5703125" customWidth="1"/>
    <col min="2" max="13" width="16.5703125" style="1" customWidth="1"/>
    <col min="14" max="14" width="15.42578125" customWidth="1"/>
  </cols>
  <sheetData>
    <row r="1" spans="1:14" ht="28.5" customHeight="1" thickBot="1" x14ac:dyDescent="0.3">
      <c r="A1" s="67" t="s">
        <v>104</v>
      </c>
      <c r="B1"/>
    </row>
    <row r="2" spans="1:14" s="23" customFormat="1" ht="36.75" customHeight="1" thickBot="1" x14ac:dyDescent="0.3">
      <c r="A2" s="28"/>
      <c r="B2" s="274">
        <f>Intervenants!J3</f>
        <v>0</v>
      </c>
      <c r="C2" s="274">
        <f>Intervenants!J4</f>
        <v>0</v>
      </c>
      <c r="D2" s="274">
        <f>Intervenants!J5</f>
        <v>0</v>
      </c>
      <c r="E2" s="274">
        <f>Intervenants!J6</f>
        <v>0</v>
      </c>
      <c r="F2" s="274">
        <f>Intervenants!J7</f>
        <v>0</v>
      </c>
      <c r="G2" s="274">
        <f>Intervenants!J8</f>
        <v>0</v>
      </c>
      <c r="H2" s="274">
        <f>Intervenants!J9</f>
        <v>0</v>
      </c>
      <c r="I2" s="274">
        <f>Intervenants!J10</f>
        <v>0</v>
      </c>
      <c r="J2" s="274">
        <f>Intervenants!J11</f>
        <v>0</v>
      </c>
      <c r="K2" s="274">
        <f>Intervenants!J12</f>
        <v>0</v>
      </c>
      <c r="L2" s="274">
        <f>Intervenants!J13</f>
        <v>0</v>
      </c>
      <c r="M2" s="274">
        <f>Intervenants!J14</f>
        <v>0</v>
      </c>
      <c r="N2" s="201" t="s">
        <v>71</v>
      </c>
    </row>
    <row r="3" spans="1:14" s="26" customFormat="1" ht="32.25" thickBot="1" x14ac:dyDescent="0.3">
      <c r="A3" s="113" t="s">
        <v>100</v>
      </c>
      <c r="B3" s="111" t="s">
        <v>56</v>
      </c>
      <c r="C3" s="112" t="s">
        <v>56</v>
      </c>
      <c r="D3" s="112" t="s">
        <v>56</v>
      </c>
      <c r="E3" s="112" t="s">
        <v>56</v>
      </c>
      <c r="F3" s="112" t="s">
        <v>56</v>
      </c>
      <c r="G3" s="112" t="s">
        <v>56</v>
      </c>
      <c r="H3" s="112" t="s">
        <v>56</v>
      </c>
      <c r="I3" s="112" t="s">
        <v>56</v>
      </c>
      <c r="J3" s="112" t="s">
        <v>56</v>
      </c>
      <c r="K3" s="112" t="s">
        <v>56</v>
      </c>
      <c r="L3" s="112" t="s">
        <v>56</v>
      </c>
      <c r="M3" s="112" t="s">
        <v>56</v>
      </c>
      <c r="N3" s="202" t="s">
        <v>56</v>
      </c>
    </row>
    <row r="4" spans="1:14" s="23" customFormat="1" ht="75" customHeight="1" x14ac:dyDescent="0.25">
      <c r="A4" s="116">
        <f>'Feuille de route'!A11</f>
        <v>0</v>
      </c>
      <c r="B4" s="117"/>
      <c r="C4" s="118"/>
      <c r="D4" s="118"/>
      <c r="E4" s="118"/>
      <c r="F4" s="118"/>
      <c r="G4" s="118"/>
      <c r="H4" s="118"/>
      <c r="I4" s="118"/>
      <c r="J4" s="118"/>
      <c r="K4" s="118"/>
      <c r="L4" s="118"/>
      <c r="M4" s="118"/>
      <c r="N4" s="258" t="str">
        <f>IF(SUM(B4:M4)=0,"",SUM(B4:M4))</f>
        <v/>
      </c>
    </row>
    <row r="5" spans="1:14" s="23" customFormat="1" ht="75" customHeight="1" x14ac:dyDescent="0.25">
      <c r="A5" s="119">
        <f>'Feuille de route'!A18</f>
        <v>0</v>
      </c>
      <c r="B5" s="120"/>
      <c r="C5" s="121"/>
      <c r="D5" s="121"/>
      <c r="E5" s="121"/>
      <c r="F5" s="121"/>
      <c r="G5" s="121"/>
      <c r="H5" s="121"/>
      <c r="I5" s="121"/>
      <c r="J5" s="121"/>
      <c r="K5" s="121"/>
      <c r="L5" s="121"/>
      <c r="M5" s="121"/>
      <c r="N5" s="259" t="str">
        <f>IF(SUM(B5:M5)=0,"",SUM(B5:M5))</f>
        <v/>
      </c>
    </row>
    <row r="6" spans="1:14" s="23" customFormat="1" ht="75" customHeight="1" x14ac:dyDescent="0.25">
      <c r="A6" s="119">
        <f>'Feuille de route'!A25</f>
        <v>0</v>
      </c>
      <c r="B6" s="120"/>
      <c r="C6" s="121"/>
      <c r="D6" s="121"/>
      <c r="E6" s="121"/>
      <c r="F6" s="121"/>
      <c r="G6" s="121"/>
      <c r="H6" s="121"/>
      <c r="I6" s="121"/>
      <c r="J6" s="121"/>
      <c r="K6" s="121"/>
      <c r="L6" s="121"/>
      <c r="M6" s="121"/>
      <c r="N6" s="259" t="str">
        <f>IF(SUM(B6:M6)=0,"",SUM(B6:M6))</f>
        <v/>
      </c>
    </row>
    <row r="7" spans="1:14" s="23" customFormat="1" ht="75" customHeight="1" x14ac:dyDescent="0.25">
      <c r="A7" s="119">
        <f>'Feuille de route'!A32</f>
        <v>0</v>
      </c>
      <c r="B7" s="120"/>
      <c r="C7" s="121"/>
      <c r="D7" s="121"/>
      <c r="E7" s="121"/>
      <c r="F7" s="121"/>
      <c r="G7" s="121"/>
      <c r="H7" s="121"/>
      <c r="I7" s="121"/>
      <c r="J7" s="121"/>
      <c r="K7" s="121"/>
      <c r="L7" s="121"/>
      <c r="M7" s="121"/>
      <c r="N7" s="259" t="str">
        <f>IF(SUM(B7:M7)=0,"",SUM(B7:M7))</f>
        <v/>
      </c>
    </row>
    <row r="8" spans="1:14" s="23" customFormat="1" ht="75" customHeight="1" thickBot="1" x14ac:dyDescent="0.3">
      <c r="A8" s="122">
        <f>'Feuille de route'!A39</f>
        <v>0</v>
      </c>
      <c r="B8" s="123"/>
      <c r="C8" s="124"/>
      <c r="D8" s="124"/>
      <c r="E8" s="124"/>
      <c r="F8" s="124"/>
      <c r="G8" s="124"/>
      <c r="H8" s="124"/>
      <c r="I8" s="124"/>
      <c r="J8" s="124"/>
      <c r="K8" s="124"/>
      <c r="L8" s="124"/>
      <c r="M8" s="124"/>
      <c r="N8" s="260" t="str">
        <f>IF(SUM(B8:M8)=0,"",SUM(B8:M8))</f>
        <v/>
      </c>
    </row>
    <row r="9" spans="1:14" s="23" customFormat="1" ht="16.5" thickBot="1" x14ac:dyDescent="0.3">
      <c r="B9" s="27"/>
      <c r="C9" s="27"/>
      <c r="D9" s="27"/>
      <c r="E9" s="27"/>
      <c r="F9" s="27"/>
      <c r="G9" s="27"/>
      <c r="H9" s="27"/>
      <c r="I9" s="27"/>
      <c r="J9" s="27"/>
      <c r="K9" s="27"/>
      <c r="L9" s="27"/>
      <c r="M9" s="27"/>
      <c r="N9" s="25"/>
    </row>
    <row r="10" spans="1:14" s="26" customFormat="1" ht="20.100000000000001" customHeight="1" thickBot="1" x14ac:dyDescent="0.3">
      <c r="A10" s="115" t="s">
        <v>102</v>
      </c>
      <c r="B10" s="261">
        <f t="shared" ref="B10:N10" si="0">SUM(B4:B8)</f>
        <v>0</v>
      </c>
      <c r="C10" s="261">
        <f t="shared" si="0"/>
        <v>0</v>
      </c>
      <c r="D10" s="261">
        <f t="shared" si="0"/>
        <v>0</v>
      </c>
      <c r="E10" s="261">
        <f t="shared" si="0"/>
        <v>0</v>
      </c>
      <c r="F10" s="261">
        <f t="shared" si="0"/>
        <v>0</v>
      </c>
      <c r="G10" s="261">
        <f t="shared" si="0"/>
        <v>0</v>
      </c>
      <c r="H10" s="261">
        <f t="shared" si="0"/>
        <v>0</v>
      </c>
      <c r="I10" s="261">
        <f t="shared" si="0"/>
        <v>0</v>
      </c>
      <c r="J10" s="261">
        <f t="shared" ref="J10:K10" si="1">SUM(J4:J8)</f>
        <v>0</v>
      </c>
      <c r="K10" s="261">
        <f t="shared" si="1"/>
        <v>0</v>
      </c>
      <c r="L10" s="261">
        <f t="shared" si="0"/>
        <v>0</v>
      </c>
      <c r="M10" s="261">
        <f t="shared" si="0"/>
        <v>0</v>
      </c>
      <c r="N10" s="262">
        <f t="shared" si="0"/>
        <v>0</v>
      </c>
    </row>
    <row r="11" spans="1:14" s="26" customFormat="1" ht="20.100000000000001" customHeight="1" thickBot="1" x14ac:dyDescent="0.3">
      <c r="A11" s="115" t="s">
        <v>103</v>
      </c>
      <c r="B11" s="273">
        <f>IF($B$2=0,,(VLOOKUP($B$2,Intervenants!$J$3:$P$14,4,FALSE))*B10)</f>
        <v>0</v>
      </c>
      <c r="C11" s="273">
        <f>IF($C$2=0,,(VLOOKUP($C$2,Intervenants!$J$3:$P$14,4,FALSE))*C10)</f>
        <v>0</v>
      </c>
      <c r="D11" s="273">
        <f>IF($D$2=0,,(VLOOKUP($D$2,Intervenants!$J$3:$P$14,4,FALSE))*D10)</f>
        <v>0</v>
      </c>
      <c r="E11" s="273">
        <f>IF($E$2=0,,(VLOOKUP($E$2,Intervenants!$J$3:$P$14,4,FALSE))*E10)</f>
        <v>0</v>
      </c>
      <c r="F11" s="273">
        <f>IF($F$2=0,,(VLOOKUP($F$2,Intervenants!$J$3:$P$14,4,FALSE))*F10)</f>
        <v>0</v>
      </c>
      <c r="G11" s="273">
        <f>IF($G$2=0,,(VLOOKUP($G$2,Intervenants!$J$3:$P$14,4,FALSE))*G10)</f>
        <v>0</v>
      </c>
      <c r="H11" s="273">
        <f>IF($H$2=0,,(VLOOKUP($H$2,Intervenants!$J$3:$P$14,4,FALSE))*H10)</f>
        <v>0</v>
      </c>
      <c r="I11" s="273">
        <f>IF($I$2=0,,(VLOOKUP($I$2,Intervenants!$J$3:$P$14,4,FALSE))*I10)</f>
        <v>0</v>
      </c>
      <c r="J11" s="273">
        <f>IF($J$2=0,,(VLOOKUP($J$2,Intervenants!$J$3:$P$14,4,FALSE))*J10)</f>
        <v>0</v>
      </c>
      <c r="K11" s="273">
        <f>IF($K$2=0,,(VLOOKUP($K$2,Intervenants!$J$3:$P$14,4,FALSE))*K10)</f>
        <v>0</v>
      </c>
      <c r="L11" s="273">
        <f>IF($L$2=0,,(VLOOKUP($L$2,Intervenants!$J$3:$P$14,4,FALSE))*L10)</f>
        <v>0</v>
      </c>
      <c r="M11" s="273">
        <f>IF($M$2=0,,(VLOOKUP($M$2,Intervenants!$J$3:$P$14,4,FALSE))*M10)</f>
        <v>0</v>
      </c>
      <c r="N11" s="312"/>
    </row>
  </sheetData>
  <sheetProtection algorithmName="SHA-512" hashValue="B0rk++mkqzlQeXeqY2w58fP3dk1pyoAygUZfdfRPv/M8Ekr4NRQMx6sp4LZQyA0cKWmFZptBE29Ma6Pme1DOyg==" saltValue="szCxXmSTHX6DaKdK1K5JCg==" spinCount="100000" sheet="1" formatCells="0" formatRows="0"/>
  <pageMargins left="0.7" right="0.7" top="0.75" bottom="0.75" header="0.3" footer="0.3"/>
  <pageSetup paperSize="8" scale="5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752e10-fe56-4fef-a37e-a6766dfd438c">
      <Terms xmlns="http://schemas.microsoft.com/office/infopath/2007/PartnerControls"/>
    </lcf76f155ced4ddcb4097134ff3c332f>
    <TaxCatchAll xmlns="33b970a4-643f-4469-a30b-c2969315ef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6B5902295BFF4C8377E898229E6EC2" ma:contentTypeVersion="13" ma:contentTypeDescription="Crée un document." ma:contentTypeScope="" ma:versionID="290154c2274a242fe656a5629dc5a267">
  <xsd:schema xmlns:xsd="http://www.w3.org/2001/XMLSchema" xmlns:xs="http://www.w3.org/2001/XMLSchema" xmlns:p="http://schemas.microsoft.com/office/2006/metadata/properties" xmlns:ns2="85752e10-fe56-4fef-a37e-a6766dfd438c" xmlns:ns3="33b970a4-643f-4469-a30b-c2969315ef8a" targetNamespace="http://schemas.microsoft.com/office/2006/metadata/properties" ma:root="true" ma:fieldsID="eadbc50bf19d20fcde161bca1475bbe1" ns2:_="" ns3:_="">
    <xsd:import namespace="85752e10-fe56-4fef-a37e-a6766dfd438c"/>
    <xsd:import namespace="33b970a4-643f-4469-a30b-c2969315ef8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752e10-fe56-4fef-a37e-a6766dfd43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2498e138-10ad-4e45-a616-48606944e53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b970a4-643f-4469-a30b-c2969315ef8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e0c643f-e8aa-4627-9e31-2205225f2f1b}" ma:internalName="TaxCatchAll" ma:showField="CatchAllData" ma:web="33b970a4-643f-4469-a30b-c2969315ef8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80A928-ADE9-4C3D-A48B-CCF2072F603D}">
  <ds:schemaRefs>
    <ds:schemaRef ds:uri="http://purl.org/dc/elements/1.1/"/>
    <ds:schemaRef ds:uri="c39eaac2-6d6c-4875-9315-f6bdbf73a93f"/>
    <ds:schemaRef ds:uri="http://purl.org/dc/dcmitype/"/>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9e0c4560-acd6-4222-98bf-dea8eed13da3"/>
    <ds:schemaRef ds:uri="http://purl.org/dc/terms/"/>
    <ds:schemaRef ds:uri="582473e7-a5b1-464d-b79d-edd404134c65"/>
    <ds:schemaRef ds:uri="5cd2d813-6aa4-4723-beb9-81dc40f72729"/>
    <ds:schemaRef ds:uri="http://schemas.microsoft.com/sharepoint/v3/fields"/>
    <ds:schemaRef ds:uri="85752e10-fe56-4fef-a37e-a6766dfd438c"/>
    <ds:schemaRef ds:uri="33b970a4-643f-4469-a30b-c2969315ef8a"/>
  </ds:schemaRefs>
</ds:datastoreItem>
</file>

<file path=customXml/itemProps2.xml><?xml version="1.0" encoding="utf-8"?>
<ds:datastoreItem xmlns:ds="http://schemas.openxmlformats.org/officeDocument/2006/customXml" ds:itemID="{32402CC4-EDE7-417C-804A-AEEC02E834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752e10-fe56-4fef-a37e-a6766dfd438c"/>
    <ds:schemaRef ds:uri="33b970a4-643f-4469-a30b-c2969315ef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32BF27-4223-4E46-BBEF-59CF1E4BE7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11</vt:i4>
      </vt:variant>
    </vt:vector>
  </HeadingPairs>
  <TitlesOfParts>
    <vt:vector size="16" baseType="lpstr">
      <vt:lpstr>Notice</vt:lpstr>
      <vt:lpstr>Feuille de route</vt:lpstr>
      <vt:lpstr>Intervenants</vt:lpstr>
      <vt:lpstr>Prévisionnel</vt:lpstr>
      <vt:lpstr>Réalisé</vt:lpstr>
      <vt:lpstr>'Feuille de route'!Impression_des_titres</vt:lpstr>
      <vt:lpstr>Liste_intervenants</vt:lpstr>
      <vt:lpstr>Liste_intervenants_prev</vt:lpstr>
      <vt:lpstr>Liste_intervenants_prév</vt:lpstr>
      <vt:lpstr>Liste_intervenants_real</vt:lpstr>
      <vt:lpstr>Listeintervenantsbis</vt:lpstr>
      <vt:lpstr>'Feuille de route'!Zone_d_impression</vt:lpstr>
      <vt:lpstr>Intervenants!Zone_d_impression</vt:lpstr>
      <vt:lpstr>Notice!Zone_d_impression</vt:lpstr>
      <vt:lpstr>Prévisionnel!Zone_d_impression</vt:lpstr>
      <vt:lpstr>Réalisé!Zone_d_impression</vt:lpstr>
    </vt:vector>
  </TitlesOfParts>
  <Manager/>
  <Company>AERMC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JETHRIT Hélène</dc:creator>
  <cp:keywords/>
  <dc:description/>
  <cp:lastModifiedBy>MBAREK Hakim</cp:lastModifiedBy>
  <cp:revision/>
  <cp:lastPrinted>2025-04-16T09:08:11Z</cp:lastPrinted>
  <dcterms:created xsi:type="dcterms:W3CDTF">2020-03-24T12:01:55Z</dcterms:created>
  <dcterms:modified xsi:type="dcterms:W3CDTF">2025-11-04T14:12:34Z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0x010100796B5902295BFF4C8377E898229E6EC2</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512600</vt:r8>
  </property>
  <property fmtid="{D5CDD505-2E9C-101B-9397-08002B2CF9AE}" pid="11" name="Typologie_x0020_de_x0020_document">
    <vt:lpwstr/>
  </property>
  <property fmtid="{D5CDD505-2E9C-101B-9397-08002B2CF9AE}" pid="12" name="Typologie de document">
    <vt:lpwstr/>
  </property>
</Properties>
</file>